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YBYPYTA  2026\01-PUBLICACIONES\mes marzo\"/>
    </mc:Choice>
  </mc:AlternateContent>
  <xr:revisionPtr revIDLastSave="0" documentId="13_ncr:1_{DDBB2929-AF31-4C89-8278-B850ACCA3A8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oyalties" sheetId="1" r:id="rId1"/>
    <sheet name="Fonae" sheetId="4" r:id="rId2"/>
  </sheets>
  <definedNames>
    <definedName name="_xlnm.Print_Area" localSheetId="1">Fonae!$B$1:$AD$27</definedName>
    <definedName name="_xlnm.Print_Area" localSheetId="0">Royalties!$B$1:$AD$36</definedName>
    <definedName name="_xlnm.Print_Titles" localSheetId="1">Fonae!$2:$18</definedName>
    <definedName name="_xlnm.Print_Titles" localSheetId="0">Royalties!$2:$18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0" i="1" l="1"/>
  <c r="Q31" i="1"/>
  <c r="K28" i="1"/>
  <c r="K20" i="1"/>
  <c r="K23" i="4"/>
  <c r="K20" i="4"/>
  <c r="AA19" i="4"/>
  <c r="P19" i="4"/>
  <c r="J23" i="4"/>
  <c r="K21" i="4"/>
  <c r="K22" i="4"/>
  <c r="K19" i="4"/>
  <c r="K31" i="1"/>
  <c r="J32" i="1"/>
  <c r="K29" i="1"/>
  <c r="K27" i="1"/>
  <c r="K25" i="1"/>
  <c r="AB21" i="4"/>
  <c r="P20" i="4"/>
  <c r="P22" i="4"/>
  <c r="P31" i="1"/>
  <c r="P30" i="1"/>
  <c r="P29" i="1"/>
  <c r="P28" i="1"/>
  <c r="AA26" i="1"/>
  <c r="AB26" i="1" s="1"/>
  <c r="P26" i="1"/>
  <c r="Q26" i="1" l="1"/>
  <c r="P19" i="1"/>
  <c r="N23" i="4" l="1"/>
  <c r="Q28" i="1" l="1"/>
  <c r="P25" i="1" l="1"/>
  <c r="Q25" i="1" s="1"/>
  <c r="AA25" i="1"/>
  <c r="AB25" i="1" s="1"/>
  <c r="L32" i="1"/>
  <c r="M32" i="1"/>
  <c r="N32" i="1"/>
  <c r="M23" i="4" l="1"/>
  <c r="AA20" i="4"/>
  <c r="AB20" i="4" s="1"/>
  <c r="P21" i="1" l="1"/>
  <c r="AA22" i="4" l="1"/>
  <c r="AB22" i="4" s="1"/>
  <c r="I32" i="1" l="1"/>
  <c r="K32" i="1" s="1"/>
  <c r="AA31" i="1"/>
  <c r="AB31" i="1" s="1"/>
  <c r="AA22" i="1" l="1"/>
  <c r="AB22" i="1" s="1"/>
  <c r="P22" i="1" l="1"/>
  <c r="Q22" i="1" s="1"/>
  <c r="P20" i="1"/>
  <c r="Q20" i="1" s="1"/>
  <c r="AA20" i="1"/>
  <c r="AB20" i="1" s="1"/>
  <c r="I23" i="4" l="1"/>
  <c r="AB19" i="4" l="1"/>
  <c r="Q22" i="4"/>
  <c r="L23" i="4"/>
  <c r="Q19" i="4"/>
  <c r="Q20" i="4"/>
  <c r="P23" i="4" l="1"/>
  <c r="AA30" i="1"/>
  <c r="AB30" i="1" s="1"/>
  <c r="AA29" i="1"/>
  <c r="AB29" i="1" s="1"/>
  <c r="Q29" i="1"/>
  <c r="AA28" i="1"/>
  <c r="AB28" i="1" s="1"/>
  <c r="AA27" i="1"/>
  <c r="AB27" i="1" s="1"/>
  <c r="P27" i="1"/>
  <c r="Q27" i="1" s="1"/>
  <c r="AA24" i="1"/>
  <c r="AB24" i="1" s="1"/>
  <c r="P24" i="1"/>
  <c r="Q24" i="1" s="1"/>
  <c r="AA23" i="1"/>
  <c r="AB23" i="1" s="1"/>
  <c r="AA21" i="1"/>
  <c r="AB21" i="1" s="1"/>
  <c r="AA19" i="1"/>
  <c r="AB19" i="1" s="1"/>
  <c r="Q21" i="1"/>
  <c r="P23" i="1"/>
  <c r="Q23" i="1" s="1"/>
  <c r="Q19" i="1" l="1"/>
  <c r="P32" i="1"/>
</calcChain>
</file>

<file path=xl/sharedStrings.xml><?xml version="1.0" encoding="utf-8"?>
<sst xmlns="http://schemas.openxmlformats.org/spreadsheetml/2006/main" count="198" uniqueCount="148">
  <si>
    <t>Departamento:</t>
  </si>
  <si>
    <t>Municipalidad:</t>
  </si>
  <si>
    <t>Meta</t>
  </si>
  <si>
    <t>Observaciones</t>
  </si>
  <si>
    <t>Ejercicio Fiscal:</t>
  </si>
  <si>
    <t>Descripción</t>
  </si>
  <si>
    <t>Registro</t>
  </si>
  <si>
    <t>Unidad de Medida</t>
  </si>
  <si>
    <t>Producto</t>
  </si>
  <si>
    <t>INDICADORES DE DESEMPEÑO MUNICIPAL PARA ROYALTIES Y COMPENSACIONES</t>
  </si>
  <si>
    <t>FF</t>
  </si>
  <si>
    <t>OF</t>
  </si>
  <si>
    <t>Tipo de Presp.</t>
  </si>
  <si>
    <t xml:space="preserve">Director Administrativo </t>
  </si>
  <si>
    <t>Intendente</t>
  </si>
  <si>
    <t>Concepto / Código</t>
  </si>
  <si>
    <t>Cuatrimestre:</t>
  </si>
  <si>
    <t>Ejecución Financiera</t>
  </si>
  <si>
    <t>Ejecución Productiva</t>
  </si>
  <si>
    <t>OG</t>
  </si>
  <si>
    <t>Eje Estratégico Vinculado:</t>
  </si>
  <si>
    <t>Línea de base</t>
  </si>
  <si>
    <r>
      <t xml:space="preserve">Indicador </t>
    </r>
    <r>
      <rPr>
        <b/>
        <sz val="11"/>
        <rFont val="Times New Roman"/>
        <family val="1"/>
      </rPr>
      <t>*</t>
    </r>
  </si>
  <si>
    <t>Medios de Verificación</t>
  </si>
  <si>
    <t>Presupuesto Inicial</t>
  </si>
  <si>
    <t>Presupuesto Vigente</t>
  </si>
  <si>
    <t>Acumulado Anual</t>
  </si>
  <si>
    <t>% Anual</t>
  </si>
  <si>
    <t>Inicial</t>
  </si>
  <si>
    <t>Vigente</t>
  </si>
  <si>
    <t>Canindeyu</t>
  </si>
  <si>
    <t>Servicio de Cuadrilla</t>
  </si>
  <si>
    <t>cuadras</t>
  </si>
  <si>
    <t xml:space="preserve">servicios de cuadrilla limpieza del casco urbano de la ciudad </t>
  </si>
  <si>
    <t xml:space="preserve">sin movimiento </t>
  </si>
  <si>
    <t>Informe RRHH, contratos , planilla de asistencia y resoluciones</t>
  </si>
  <si>
    <t>servicios</t>
  </si>
  <si>
    <t>Facturas legales, contratos , Nota de Pedidio</t>
  </si>
  <si>
    <t>Combustibles y Lubricantes</t>
  </si>
  <si>
    <t>litros</t>
  </si>
  <si>
    <t>Facturas legales, contratos, resoluciones , planillas de Trabajo</t>
  </si>
  <si>
    <t xml:space="preserve">provision de combustible para las maquinarias serv en constr de obras y mant de caminos </t>
  </si>
  <si>
    <t>unidades</t>
  </si>
  <si>
    <t>Contrato de Adjudicación, Facturas, Avance de Obras</t>
  </si>
  <si>
    <t>m2</t>
  </si>
  <si>
    <t>construcciones</t>
  </si>
  <si>
    <t>Facturas. Nota remision, fotos, acta de recepcion</t>
  </si>
  <si>
    <t>Estudio y Proyectos de Inversión **</t>
  </si>
  <si>
    <t>Proyectos</t>
  </si>
  <si>
    <t>Contrato por llamado a licitación, factura legal e informe.</t>
  </si>
  <si>
    <t>Transferencias a Comisiones Vecinales  ****</t>
  </si>
  <si>
    <t>comisiones</t>
  </si>
  <si>
    <t>Expediente de reconocimiento de las comisiones, acta de entrega, rendición de cuentas</t>
  </si>
  <si>
    <t>TOTAL ROYALTIES</t>
  </si>
  <si>
    <t>Aulas</t>
  </si>
  <si>
    <t>TOTAL</t>
  </si>
  <si>
    <t>Contrato por Llamado a Licitacion, factura legal, Nota de remision, Nota recepcion, especificaciones tecnicas, Micro Planificacion  y Autorizacion del Mec</t>
  </si>
  <si>
    <t>Presupuesto VIGENTE</t>
  </si>
  <si>
    <t>Avance</t>
  </si>
  <si>
    <t>Mantenimientos</t>
  </si>
  <si>
    <t>Facturas legales, contratos , planilla de asistencia y resoluciones</t>
  </si>
  <si>
    <t xml:space="preserve">servicios de mantenimiento de las maquinarias </t>
  </si>
  <si>
    <t>Planilla, Facturas, contratos,Informe de trabajo</t>
  </si>
  <si>
    <t>Unidades</t>
  </si>
  <si>
    <t>Facturas, Contratos, nota de pedido</t>
  </si>
  <si>
    <t>Adquisición de 12 unidades de Equipos Informáticos, Impresoras, Proyectores, UPS, Televisores</t>
  </si>
  <si>
    <t>12 Transferencias a Comisiones Vecinales construccion de puentes cercados perimetrales , adquisiciones de muebles y equipos según Presupuesto Municipal del año 2017</t>
  </si>
  <si>
    <t xml:space="preserve">Comisiones del distrito </t>
  </si>
  <si>
    <t xml:space="preserve">obligaciones pendientes </t>
  </si>
  <si>
    <t>deudas</t>
  </si>
  <si>
    <t>Reparacion de dos  Aula  en institucion educativa, segun planificacion Municipal</t>
  </si>
  <si>
    <t xml:space="preserve">24 Mantenimientos Menores de Equipos Viales: Retrocavadora, Copidoras, Motocicletas, Reparaciones Menores de Eq. De Oficina, según planificaicón municipal </t>
  </si>
  <si>
    <t xml:space="preserve">Adquisición de 35 unidades de Cartuchos para Impresoras, Tonner para fotocopiadoras y repuestos a ser pagados, según planificaicón municipal </t>
  </si>
  <si>
    <t xml:space="preserve">Adquisición de 20 unidades de Cubiertas, cámaras y Protectores,  y de mat. ,Construcción, Herramienta Menores, según planificaicón municipal </t>
  </si>
  <si>
    <t>Primer Trimestre</t>
  </si>
  <si>
    <t>Plan de Desarrollo Municipal (2026)</t>
  </si>
  <si>
    <t>PROGRAMAS Y METAS  - LEY N° 5282</t>
  </si>
  <si>
    <t>1° Trimestre</t>
  </si>
  <si>
    <t>2°Trimestre</t>
  </si>
  <si>
    <t>3° Trimestre</t>
  </si>
  <si>
    <t>4° Trimestre</t>
  </si>
  <si>
    <t>1° Tri.</t>
  </si>
  <si>
    <t>2° Tri.</t>
  </si>
  <si>
    <t>3° Tri.</t>
  </si>
  <si>
    <t>4° Tri.</t>
  </si>
  <si>
    <t>Mantenimiento y Reparaciones Menores de Maquinarias y Equipos</t>
  </si>
  <si>
    <t>CONSULTORIAS ASESORIAS E INVESTIGACIONES</t>
  </si>
  <si>
    <t xml:space="preserve">24 Servicios Técnicos a pagar por Gastos ,  para Contratacion de Tecnicos:  asesorias, Servicios Financieros, contables, según planificaicón municipal </t>
  </si>
  <si>
    <r>
      <rPr>
        <b/>
        <sz val="10"/>
        <color theme="1"/>
        <rFont val="Times New Roman"/>
        <family val="1"/>
      </rPr>
      <t xml:space="preserve">24 </t>
    </r>
    <r>
      <rPr>
        <sz val="10"/>
        <color theme="1"/>
        <rFont val="Times New Roman"/>
        <family val="1"/>
      </rPr>
      <t>Servicios Técnicos pagados en el año /</t>
    </r>
    <r>
      <rPr>
        <b/>
        <sz val="10"/>
        <color theme="1"/>
        <rFont val="Times New Roman"/>
        <family val="1"/>
      </rPr>
      <t xml:space="preserve"> 24 </t>
    </r>
    <r>
      <rPr>
        <sz val="10"/>
        <color theme="1"/>
        <rFont val="Times New Roman"/>
        <family val="1"/>
      </rPr>
      <t>servicios previstos para Contratacion de Tecnicos:  aseosrias , Servicios Financieros, contables</t>
    </r>
  </si>
  <si>
    <r>
      <rPr>
        <b/>
        <sz val="10"/>
        <color theme="1"/>
        <rFont val="Times New Roman"/>
        <family val="1"/>
      </rPr>
      <t xml:space="preserve">24 </t>
    </r>
    <r>
      <rPr>
        <sz val="10"/>
        <color theme="1"/>
        <rFont val="Times New Roman"/>
        <family val="1"/>
      </rPr>
      <t>mantenimientos y reparaciones realizadas en el año /</t>
    </r>
    <r>
      <rPr>
        <b/>
        <sz val="10"/>
        <color theme="1"/>
        <rFont val="Times New Roman"/>
        <family val="1"/>
      </rPr>
      <t xml:space="preserve"> 24</t>
    </r>
    <r>
      <rPr>
        <sz val="10"/>
        <color theme="1"/>
        <rFont val="Times New Roman"/>
        <family val="1"/>
      </rPr>
      <t xml:space="preserve"> Mantenimientos y reparaciones planificados para mantenimiento y reparación en el año 2026</t>
    </r>
  </si>
  <si>
    <t>serviciso profesionales</t>
  </si>
  <si>
    <r>
      <rPr>
        <b/>
        <sz val="10"/>
        <color theme="1"/>
        <rFont val="Times New Roman"/>
        <family val="1"/>
      </rPr>
      <t xml:space="preserve">35 </t>
    </r>
    <r>
      <rPr>
        <sz val="10"/>
        <color theme="1"/>
        <rFont val="Times New Roman"/>
        <family val="1"/>
      </rPr>
      <t xml:space="preserve">unidad de bienes comprados en el año / </t>
    </r>
    <r>
      <rPr>
        <b/>
        <sz val="10"/>
        <color theme="1"/>
        <rFont val="Times New Roman"/>
        <family val="1"/>
      </rPr>
      <t xml:space="preserve">35 </t>
    </r>
    <r>
      <rPr>
        <sz val="10"/>
        <color theme="1"/>
        <rFont val="Times New Roman"/>
        <family val="1"/>
      </rPr>
      <t>unidades de bienes (Cartuchos p/Impresoras, Tonner p/fotocopiadoras, repuestos) planificados en el año 2026</t>
    </r>
  </si>
  <si>
    <r>
      <rPr>
        <b/>
        <sz val="10"/>
        <color theme="1"/>
        <rFont val="Times New Roman"/>
        <family val="1"/>
      </rPr>
      <t>27200</t>
    </r>
    <r>
      <rPr>
        <sz val="10"/>
        <color theme="1"/>
        <rFont val="Times New Roman"/>
        <family val="1"/>
      </rPr>
      <t xml:space="preserve"> litros de Gasoil comprados en el año / 27200  Litros de Gasoil a comprar para el año 2026</t>
    </r>
  </si>
  <si>
    <t>Compra de 27200 Litros de Gasoil a ser comprados, según Planificación Municipal 2026</t>
  </si>
  <si>
    <r>
      <rPr>
        <b/>
        <sz val="10"/>
        <color theme="1"/>
        <rFont val="Times New Roman"/>
        <family val="1"/>
      </rPr>
      <t xml:space="preserve">20 </t>
    </r>
    <r>
      <rPr>
        <sz val="10"/>
        <color theme="1"/>
        <rFont val="Times New Roman"/>
        <family val="1"/>
      </rPr>
      <t>unidades de Cubiertas, Camaras de Aire y otros comprados en el año / 20 unidades de Cubiertas, Camaras de Aire, Herramientas Menores, mat. De construccion  a comprar planificadas para el año 2026</t>
    </r>
  </si>
  <si>
    <t>Cubiertas y camamras de aire</t>
  </si>
  <si>
    <t>ml</t>
  </si>
  <si>
    <t>Contrato de Adjudicación, Facturas, Avance de Obra</t>
  </si>
  <si>
    <r>
      <rPr>
        <b/>
        <sz val="10"/>
        <color theme="1"/>
        <rFont val="Times New Roman"/>
        <family val="1"/>
      </rPr>
      <t>05</t>
    </r>
    <r>
      <rPr>
        <sz val="10"/>
        <color theme="1"/>
        <rFont val="Times New Roman"/>
        <family val="1"/>
      </rPr>
      <t xml:space="preserve"> unidades de Maquinas, Equipos y Herramientas Mayores adquiridos en el año / 05 uninades de Maquinas, Equipos y Herramientas Mayores a ser adquiridos en el año 2026</t>
    </r>
  </si>
  <si>
    <t>05 uninades de Maquinas,heramientas menores pala asada y desmalzadoras segun planificacion 2026</t>
  </si>
  <si>
    <t>Adquisición de Muebles y Enseres/Adquisición de Equipos de Oficina y Computación</t>
  </si>
  <si>
    <t>12 unidades de equipos de oficina adquiridos en el año / 12 unidades de equipos de oficina a ser adquiridos en el año 2026</t>
  </si>
  <si>
    <t>12 Estudios y proyectos de inversión de interés comunitario realizados / 12 Estudios y proyectos de inversión de interés comunitario planificados para año 2026</t>
  </si>
  <si>
    <t>12 Estudios y proyectos de inversión de interés comunitario: Construccion  de Aulas , Puentes, Reparaciones de Edificios ,ripio ,alcantarrilado , caminero plazas según presupuesto Municipal 2026</t>
  </si>
  <si>
    <t>12 Transferencias a Comisiones Vecinales realizadas para Inversion en infraestructura en el año / Transferencias a 12 Comisiones programadas para el año 2026</t>
  </si>
  <si>
    <t>Recursos de Royalties y Compensaciones</t>
  </si>
  <si>
    <t>Tercer Trimestre</t>
  </si>
  <si>
    <t>2° Trimestre</t>
  </si>
  <si>
    <t>INDICADORES DE DESEMPEÑO MUNICIPAL PARA  COMPENSACIONES LEY 7264</t>
  </si>
  <si>
    <t xml:space="preserve">Construcciones de Obras de Uso Institucional LEY7264 </t>
  </si>
  <si>
    <t>Construcciones de Obras de Uso Publico 30%</t>
  </si>
  <si>
    <r>
      <rPr>
        <b/>
        <sz val="10"/>
        <color theme="1"/>
        <rFont val="Times New Roman"/>
        <family val="1"/>
      </rPr>
      <t>05 Pabellon  Mantenimiento y reparacion en instituciones educativas</t>
    </r>
    <r>
      <rPr>
        <sz val="10"/>
        <color theme="1"/>
        <rFont val="Times New Roman"/>
        <family val="1"/>
      </rPr>
      <t xml:space="preserve"> en el 2026 planificados a ser realizados</t>
    </r>
  </si>
  <si>
    <t>05 Pabellones  Mantenimiento y reparacion en instituciones educativas/segun planificacion 2026</t>
  </si>
  <si>
    <t>aulas</t>
  </si>
  <si>
    <t>1° trim.</t>
  </si>
  <si>
    <t>2° trim.</t>
  </si>
  <si>
    <t>3° trim</t>
  </si>
  <si>
    <t>4° trim.</t>
  </si>
  <si>
    <t>EQUIPOS EDUCATIVOS Y RECREACIONALES</t>
  </si>
  <si>
    <r>
      <rPr>
        <b/>
        <sz val="10"/>
        <color theme="1"/>
        <rFont val="Times New Roman"/>
        <family val="1"/>
      </rPr>
      <t xml:space="preserve">02 </t>
    </r>
    <r>
      <rPr>
        <sz val="10"/>
        <color theme="1"/>
        <rFont val="Times New Roman"/>
        <family val="1"/>
      </rPr>
      <t xml:space="preserve"> Aquisiciones de parquecitos a ser instalados en la inst educativa  /  planificado para el Ejercicio 2026</t>
    </r>
  </si>
  <si>
    <t>02  Aquisiciones de parquecitos a ser instalados en la inst educativa  /  planificado para el Ejercicio 2026</t>
  </si>
  <si>
    <t>equipos</t>
  </si>
  <si>
    <t>Adquisición de Muebles y Enseres</t>
  </si>
  <si>
    <t>150 adquisicones de muebles y enseres para las distintas inst educativas según planificacion  2026</t>
  </si>
  <si>
    <t>FONAE/LEY 7264 /24</t>
  </si>
  <si>
    <t xml:space="preserve">Modificacion </t>
  </si>
  <si>
    <t>Recursos de Fonae</t>
  </si>
  <si>
    <t>Modificacion</t>
  </si>
  <si>
    <t>YBYPYTA</t>
  </si>
  <si>
    <t>Municipalidad de YBYPYTA</t>
  </si>
  <si>
    <t xml:space="preserve">Dar cumplimiento a la Ley N° 5282, en su Art. N° 8, Inciso g)  Descripción de los programas institucionales en ejecución,  con la definición de metas, el  grado  de  ejecución  de  las  mismas  y  el   presupuesto  aplicado  a  dichos  programas, </t>
  </si>
  <si>
    <t>publicando trimestralmente informes de avance de resultados;</t>
  </si>
  <si>
    <t>Dar cumplimiento a la Ley N° 5282, en su Art. N° 8, Inciso g)  Descripción de los programas institucionales en ejecución,  con la definición de metas, el  grado  de  ejecución  de  las  mismas  y  el   presupuesto  aplicado  a  dichos  programas,</t>
  </si>
  <si>
    <t xml:space="preserve"> publicando trimestralmente informes de avance de resultados;</t>
  </si>
  <si>
    <r>
      <rPr>
        <b/>
        <sz val="10"/>
        <color theme="1"/>
        <rFont val="Times New Roman"/>
        <family val="1"/>
      </rPr>
      <t xml:space="preserve">3,800 ml Mantenimiento y reparacion de caminos ,CALLE KARUPERA LA VICTORIA Y TRIUNFO Y ALCANTARILLADO YBYPYTA CALLE PRIMAVERA  / </t>
    </r>
    <r>
      <rPr>
        <sz val="10"/>
        <color theme="1"/>
        <rFont val="Times New Roman"/>
        <family val="1"/>
      </rPr>
      <t xml:space="preserve"> planificadas para construir en el año 2026</t>
    </r>
  </si>
  <si>
    <t>3,800 ml Mantenimiento y reparacion de caminos ,CALLE KARUPERA LA VICTORIA Y TRIUNFO Y ALCANTARILLADO YBYPYTA CALLE PRIMAVERA/segun planificacion 2026</t>
  </si>
  <si>
    <t xml:space="preserve">EN EJECUCION </t>
  </si>
  <si>
    <t>13 Cuadras con servicio de cuadrilla, según Planificación Municipal 2026</t>
  </si>
  <si>
    <t>13  cuadras con servicio de limpieza en el año 2026 / 106 cuadras planificadas para el año 2026</t>
  </si>
  <si>
    <t>Utiles de Escritorio Oficina y Enseres/Repuestos</t>
  </si>
  <si>
    <t xml:space="preserve">cubiertas y camaras  </t>
  </si>
  <si>
    <t>16650 m2 Obras construidas de mantenimeintos de caminos  vecinales, tramos 5ta linea pastoreo modulo 7 5 kurusu  / Obras de Insfraestructura a realizarse en el año 2026</t>
  </si>
  <si>
    <t>Realización de  Obras:  mantenimeintos de caminos  vecinales, tramos 5ta linea pastoreo modulo 7 5 kurusu</t>
  </si>
  <si>
    <t xml:space="preserve">800 ml Construccion y reparaciones del  predio municipal construídos en el año 2026 </t>
  </si>
  <si>
    <t xml:space="preserve">800 ml Construccion y reparaciones del  predio municipal c/ construídos en el año 2026 </t>
  </si>
  <si>
    <t>Maquinarias y Equipos de Construcción/Maquinarias y Equipos Agropecuarios E Industriales</t>
  </si>
  <si>
    <r>
      <rPr>
        <b/>
        <sz val="10"/>
        <color theme="1"/>
        <rFont val="Times New Roman"/>
        <family val="1"/>
      </rPr>
      <t>01</t>
    </r>
    <r>
      <rPr>
        <sz val="10"/>
        <color theme="1"/>
        <rFont val="Times New Roman"/>
        <family val="1"/>
      </rPr>
      <t xml:space="preserve"> deuda pendientes de pago / 00  deudas pendientes capital , obras de construccion, mant de caminos segun planiifcacion 2026</t>
    </r>
  </si>
  <si>
    <t>01 deudas a pagar de la  construcion de ripio , alcantarrilado mant de caminos  /segun planificacion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</si>
</sst>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2"/>
      <name val="Arial Black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20"/>
      <color theme="1"/>
      <name val="Calibri"/>
      <family val="2"/>
      <scheme val="minor"/>
    </font>
    <font>
      <sz val="18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57">
    <xf numFmtId="0" fontId="0" fillId="0" borderId="0" xfId="0"/>
    <xf numFmtId="165" fontId="6" fillId="0" borderId="0" xfId="1" applyNumberFormat="1" applyFont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2" fillId="0" borderId="2" xfId="0" applyNumberFormat="1" applyFont="1" applyFill="1" applyBorder="1" applyAlignment="1">
      <alignment horizontal="left" vertical="center" wrapText="1" indent="1"/>
    </xf>
    <xf numFmtId="1" fontId="1" fillId="0" borderId="2" xfId="0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2" fillId="0" borderId="6" xfId="1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" fillId="0" borderId="3" xfId="1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1" fontId="2" fillId="0" borderId="7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left" vertical="center" wrapText="1"/>
    </xf>
    <xf numFmtId="1" fontId="2" fillId="0" borderId="4" xfId="1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left" vertical="center" wrapText="1" indent="1"/>
    </xf>
    <xf numFmtId="3" fontId="1" fillId="2" borderId="9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left" vertical="center" wrapText="1" inden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3" fontId="2" fillId="0" borderId="15" xfId="0" applyNumberFormat="1" applyFont="1" applyFill="1" applyBorder="1" applyAlignment="1">
      <alignment horizontal="left" vertical="center" wrapText="1" indent="1"/>
    </xf>
    <xf numFmtId="3" fontId="2" fillId="2" borderId="3" xfId="1" applyNumberFormat="1" applyFont="1" applyFill="1" applyBorder="1" applyAlignment="1">
      <alignment horizontal="center" vertical="center" wrapText="1"/>
    </xf>
    <xf numFmtId="1" fontId="2" fillId="2" borderId="4" xfId="1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" fontId="2" fillId="0" borderId="5" xfId="1" applyNumberFormat="1" applyFont="1" applyFill="1" applyBorder="1" applyAlignment="1">
      <alignment horizontal="center" vertical="center" wrapText="1"/>
    </xf>
    <xf numFmtId="1" fontId="2" fillId="0" borderId="8" xfId="1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" fontId="17" fillId="2" borderId="3" xfId="0" applyNumberFormat="1" applyFont="1" applyFill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vertical="center" wrapText="1"/>
    </xf>
    <xf numFmtId="3" fontId="17" fillId="2" borderId="3" xfId="0" applyNumberFormat="1" applyFont="1" applyFill="1" applyBorder="1" applyAlignment="1">
      <alignment horizontal="center" vertical="center" wrapText="1"/>
    </xf>
    <xf numFmtId="165" fontId="17" fillId="0" borderId="4" xfId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165" fontId="17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165" fontId="17" fillId="0" borderId="3" xfId="1" applyNumberFormat="1" applyFont="1" applyFill="1" applyBorder="1" applyAlignment="1">
      <alignment horizontal="center" vertical="center" wrapText="1"/>
    </xf>
    <xf numFmtId="165" fontId="14" fillId="0" borderId="2" xfId="1" applyNumberFormat="1" applyFont="1" applyFill="1" applyBorder="1" applyAlignment="1">
      <alignment horizontal="center" vertical="center" wrapText="1"/>
    </xf>
    <xf numFmtId="165" fontId="14" fillId="0" borderId="4" xfId="1" applyNumberFormat="1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3" fontId="18" fillId="2" borderId="3" xfId="1" applyNumberFormat="1" applyFont="1" applyFill="1" applyBorder="1" applyAlignment="1">
      <alignment horizontal="center" vertical="center" wrapText="1"/>
    </xf>
    <xf numFmtId="3" fontId="18" fillId="2" borderId="2" xfId="1" applyNumberFormat="1" applyFont="1" applyFill="1" applyBorder="1" applyAlignment="1">
      <alignment horizontal="center" vertical="center" wrapText="1"/>
    </xf>
    <xf numFmtId="165" fontId="18" fillId="0" borderId="4" xfId="1" applyNumberFormat="1" applyFont="1" applyFill="1" applyBorder="1" applyAlignment="1">
      <alignment horizontal="center" vertical="center" wrapText="1"/>
    </xf>
    <xf numFmtId="165" fontId="18" fillId="0" borderId="2" xfId="1" applyNumberFormat="1" applyFont="1" applyFill="1" applyBorder="1" applyAlignment="1">
      <alignment horizontal="center" vertical="center" wrapText="1"/>
    </xf>
    <xf numFmtId="165" fontId="18" fillId="0" borderId="3" xfId="1" applyNumberFormat="1" applyFont="1" applyFill="1" applyBorder="1" applyAlignment="1">
      <alignment horizontal="center" vertical="center" wrapText="1"/>
    </xf>
    <xf numFmtId="3" fontId="18" fillId="2" borderId="6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5" fontId="1" fillId="0" borderId="2" xfId="1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left" vertical="center" wrapText="1" indent="1"/>
    </xf>
    <xf numFmtId="1" fontId="2" fillId="2" borderId="7" xfId="1" applyNumberFormat="1" applyFont="1" applyFill="1" applyBorder="1" applyAlignment="1">
      <alignment horizontal="center" vertical="center" wrapText="1"/>
    </xf>
    <xf numFmtId="1" fontId="2" fillId="2" borderId="6" xfId="1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1" fontId="2" fillId="2" borderId="13" xfId="1" applyNumberFormat="1" applyFont="1" applyFill="1" applyBorder="1" applyAlignment="1">
      <alignment horizontal="center" vertical="center" wrapText="1"/>
    </xf>
    <xf numFmtId="0" fontId="19" fillId="0" borderId="0" xfId="0" applyFont="1"/>
    <xf numFmtId="0" fontId="7" fillId="0" borderId="0" xfId="0" applyFont="1" applyAlignment="1">
      <alignment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1193800</xdr:colOff>
      <xdr:row>1</xdr:row>
      <xdr:rowOff>12700</xdr:rowOff>
    </xdr:from>
    <xdr:to>
      <xdr:col>11</xdr:col>
      <xdr:colOff>622300</xdr:colOff>
      <xdr:row>6</xdr:row>
      <xdr:rowOff>11430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AC9A1B5-0E31-40BE-BA88-31F160ED2A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90500"/>
          <a:ext cx="10744200" cy="10401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998765</xdr:colOff>
      <xdr:row>1</xdr:row>
      <xdr:rowOff>17692</xdr:rowOff>
    </xdr:from>
    <xdr:to>
      <xdr:col>29</xdr:col>
      <xdr:colOff>1413782</xdr:colOff>
      <xdr:row>3</xdr:row>
      <xdr:rowOff>95338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06715" y="208192"/>
          <a:ext cx="1643742" cy="458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10</xdr:col>
      <xdr:colOff>292100</xdr:colOff>
      <xdr:row>5</xdr:row>
      <xdr:rowOff>176530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3ED8770-83A4-4E1C-BDE7-B664A03DA9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177800"/>
          <a:ext cx="9283700" cy="10401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G36"/>
  <sheetViews>
    <sheetView showGridLines="0" tabSelected="1" topLeftCell="A28" zoomScale="60" zoomScaleNormal="60" zoomScaleSheetLayoutView="55" workbookViewId="0">
      <selection activeCell="O35" sqref="O35"/>
    </sheetView>
  </sheetViews>
  <sheetFormatPr baseColWidth="10" defaultColWidth="11.44140625" defaultRowHeight="14.4" x14ac:dyDescent="0.3"/>
  <cols>
    <col min="1" max="1" width="3.6640625" customWidth="1"/>
    <col min="2" max="2" width="22.44140625" customWidth="1"/>
    <col min="3" max="3" width="18.88671875" customWidth="1"/>
    <col min="4" max="4" width="26.6640625" customWidth="1"/>
    <col min="5" max="8" width="9.88671875" customWidth="1"/>
    <col min="9" max="9" width="20.88671875" customWidth="1"/>
    <col min="10" max="10" width="18" customWidth="1"/>
    <col min="11" max="11" width="18.88671875" customWidth="1"/>
    <col min="12" max="12" width="17.33203125" customWidth="1"/>
    <col min="13" max="13" width="21.109375" customWidth="1"/>
    <col min="14" max="16" width="17.109375" customWidth="1"/>
    <col min="17" max="17" width="13.33203125" customWidth="1"/>
    <col min="18" max="18" width="23.6640625" customWidth="1"/>
    <col min="19" max="19" width="10.44140625" customWidth="1"/>
    <col min="20" max="20" width="14.6640625" customWidth="1"/>
    <col min="21" max="21" width="9" customWidth="1"/>
    <col min="22" max="22" width="9.5546875" style="9" customWidth="1"/>
    <col min="23" max="23" width="9.109375" style="11" customWidth="1"/>
    <col min="24" max="24" width="9.33203125" style="11" customWidth="1"/>
    <col min="25" max="26" width="7.5546875" customWidth="1"/>
    <col min="27" max="27" width="12.44140625" customWidth="1"/>
    <col min="28" max="28" width="7.44140625" customWidth="1"/>
    <col min="29" max="29" width="16.33203125" customWidth="1"/>
    <col min="30" max="30" width="11.6640625" customWidth="1"/>
    <col min="31" max="32" width="14.109375" bestFit="1" customWidth="1"/>
  </cols>
  <sheetData>
    <row r="4" spans="2:30" ht="25.8" x14ac:dyDescent="0.5">
      <c r="D4" s="123"/>
    </row>
    <row r="5" spans="2:30" x14ac:dyDescent="0.3"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</row>
    <row r="7" spans="2:30" ht="35.4" customHeight="1" x14ac:dyDescent="0.3">
      <c r="B7" s="124" t="s">
        <v>130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</row>
    <row r="8" spans="2:30" ht="18" customHeight="1" x14ac:dyDescent="0.3">
      <c r="B8" s="124" t="s">
        <v>131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</row>
    <row r="9" spans="2:30" ht="21.75" customHeight="1" x14ac:dyDescent="0.3">
      <c r="B9" s="134" t="s">
        <v>76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</row>
    <row r="10" spans="2:30" ht="20.25" customHeight="1" x14ac:dyDescent="0.3">
      <c r="B10" s="135" t="s">
        <v>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</row>
    <row r="11" spans="2:30" ht="37.5" customHeight="1" x14ac:dyDescent="0.3">
      <c r="B11" s="20" t="s">
        <v>4</v>
      </c>
      <c r="C11" s="133">
        <v>2026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</row>
    <row r="12" spans="2:30" ht="27" customHeight="1" x14ac:dyDescent="0.3">
      <c r="B12" s="20" t="s">
        <v>16</v>
      </c>
      <c r="C12" s="133" t="s">
        <v>74</v>
      </c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</row>
    <row r="13" spans="2:30" ht="27.75" customHeight="1" x14ac:dyDescent="0.3">
      <c r="B13" s="20" t="s">
        <v>0</v>
      </c>
      <c r="C13" s="133" t="s">
        <v>30</v>
      </c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</row>
    <row r="14" spans="2:30" ht="24" customHeight="1" x14ac:dyDescent="0.3">
      <c r="B14" s="20" t="s">
        <v>1</v>
      </c>
      <c r="C14" s="133" t="s">
        <v>128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</row>
    <row r="15" spans="2:30" ht="51" customHeight="1" x14ac:dyDescent="0.3">
      <c r="B15" s="20" t="s">
        <v>20</v>
      </c>
      <c r="C15" s="133" t="s">
        <v>75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</row>
    <row r="16" spans="2:30" ht="28.5" customHeight="1" x14ac:dyDescent="0.3">
      <c r="B16" s="128" t="s">
        <v>105</v>
      </c>
      <c r="C16" s="128" t="s">
        <v>8</v>
      </c>
      <c r="D16" s="128" t="s">
        <v>22</v>
      </c>
      <c r="E16" s="128" t="s">
        <v>15</v>
      </c>
      <c r="F16" s="128"/>
      <c r="G16" s="128"/>
      <c r="H16" s="128"/>
      <c r="I16" s="128" t="s">
        <v>24</v>
      </c>
      <c r="J16" s="111"/>
      <c r="K16" s="128" t="s">
        <v>25</v>
      </c>
      <c r="L16" s="128" t="s">
        <v>17</v>
      </c>
      <c r="M16" s="128"/>
      <c r="N16" s="128"/>
      <c r="O16" s="128"/>
      <c r="P16" s="128"/>
      <c r="Q16" s="128"/>
      <c r="R16" s="128" t="s">
        <v>18</v>
      </c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 t="s">
        <v>23</v>
      </c>
      <c r="AD16" s="128" t="s">
        <v>3</v>
      </c>
    </row>
    <row r="17" spans="2:33" ht="28.5" customHeight="1" x14ac:dyDescent="0.3">
      <c r="B17" s="128"/>
      <c r="C17" s="128"/>
      <c r="D17" s="128"/>
      <c r="E17" s="128"/>
      <c r="F17" s="128"/>
      <c r="G17" s="128"/>
      <c r="H17" s="128"/>
      <c r="I17" s="128"/>
      <c r="J17" s="111" t="s">
        <v>127</v>
      </c>
      <c r="K17" s="128"/>
      <c r="L17" s="128" t="s">
        <v>77</v>
      </c>
      <c r="M17" s="128" t="s">
        <v>78</v>
      </c>
      <c r="N17" s="128" t="s">
        <v>79</v>
      </c>
      <c r="O17" s="128" t="s">
        <v>80</v>
      </c>
      <c r="P17" s="128" t="s">
        <v>26</v>
      </c>
      <c r="Q17" s="128" t="s">
        <v>27</v>
      </c>
      <c r="R17" s="128" t="s">
        <v>21</v>
      </c>
      <c r="S17" s="128"/>
      <c r="T17" s="128"/>
      <c r="U17" s="128" t="s">
        <v>2</v>
      </c>
      <c r="V17" s="128"/>
      <c r="W17" s="129" t="s">
        <v>58</v>
      </c>
      <c r="X17" s="130"/>
      <c r="Y17" s="130"/>
      <c r="Z17" s="131"/>
      <c r="AA17" s="126" t="s">
        <v>26</v>
      </c>
      <c r="AB17" s="126" t="s">
        <v>27</v>
      </c>
      <c r="AC17" s="128"/>
      <c r="AD17" s="128"/>
    </row>
    <row r="18" spans="2:33" ht="34.5" customHeight="1" x14ac:dyDescent="0.3">
      <c r="B18" s="128"/>
      <c r="C18" s="126"/>
      <c r="D18" s="126"/>
      <c r="E18" s="22" t="s">
        <v>12</v>
      </c>
      <c r="F18" s="22" t="s">
        <v>10</v>
      </c>
      <c r="G18" s="22" t="s">
        <v>11</v>
      </c>
      <c r="H18" s="22" t="s">
        <v>19</v>
      </c>
      <c r="I18" s="128"/>
      <c r="J18" s="111"/>
      <c r="K18" s="128"/>
      <c r="L18" s="128"/>
      <c r="M18" s="128"/>
      <c r="N18" s="128"/>
      <c r="O18" s="128"/>
      <c r="P18" s="128"/>
      <c r="Q18" s="126"/>
      <c r="R18" s="22" t="s">
        <v>5</v>
      </c>
      <c r="S18" s="22" t="s">
        <v>6</v>
      </c>
      <c r="T18" s="22" t="s">
        <v>7</v>
      </c>
      <c r="U18" s="22" t="s">
        <v>28</v>
      </c>
      <c r="V18" s="22" t="s">
        <v>29</v>
      </c>
      <c r="W18" s="68" t="s">
        <v>81</v>
      </c>
      <c r="X18" s="68" t="s">
        <v>82</v>
      </c>
      <c r="Y18" s="68" t="s">
        <v>83</v>
      </c>
      <c r="Z18" s="68" t="s">
        <v>84</v>
      </c>
      <c r="AA18" s="127"/>
      <c r="AB18" s="127"/>
      <c r="AC18" s="126"/>
      <c r="AD18" s="126"/>
    </row>
    <row r="19" spans="2:33" ht="75.75" customHeight="1" x14ac:dyDescent="0.3">
      <c r="B19" s="136"/>
      <c r="C19" s="24" t="s">
        <v>31</v>
      </c>
      <c r="D19" s="31" t="s">
        <v>138</v>
      </c>
      <c r="E19" s="91">
        <v>2</v>
      </c>
      <c r="F19" s="91">
        <v>30</v>
      </c>
      <c r="G19" s="91">
        <v>11</v>
      </c>
      <c r="H19" s="91">
        <v>144</v>
      </c>
      <c r="I19" s="84">
        <v>52000000</v>
      </c>
      <c r="J19" s="84"/>
      <c r="K19" s="84">
        <v>52000000</v>
      </c>
      <c r="L19" s="88">
        <v>7600000</v>
      </c>
      <c r="M19" s="84">
        <v>0</v>
      </c>
      <c r="N19" s="84">
        <v>0</v>
      </c>
      <c r="O19" s="87">
        <v>0</v>
      </c>
      <c r="P19" s="87">
        <f>(L19+M19+N19+O19)</f>
        <v>7600000</v>
      </c>
      <c r="Q19" s="38">
        <f>+P19/K19*100</f>
        <v>14.615384615384617</v>
      </c>
      <c r="R19" s="31" t="s">
        <v>137</v>
      </c>
      <c r="S19" s="16">
        <v>13</v>
      </c>
      <c r="T19" s="17" t="s">
        <v>32</v>
      </c>
      <c r="U19" s="16">
        <v>13</v>
      </c>
      <c r="V19" s="16">
        <v>13</v>
      </c>
      <c r="W19" s="16">
        <v>2</v>
      </c>
      <c r="X19" s="25">
        <v>0</v>
      </c>
      <c r="Y19" s="112">
        <v>0</v>
      </c>
      <c r="Z19" s="112">
        <v>0</v>
      </c>
      <c r="AA19" s="113">
        <f>(W19+X19+Y19)</f>
        <v>2</v>
      </c>
      <c r="AB19" s="35">
        <f>+AA19/U19*100</f>
        <v>15.384615384615385</v>
      </c>
      <c r="AC19" s="45" t="s">
        <v>35</v>
      </c>
      <c r="AD19" s="48" t="s">
        <v>33</v>
      </c>
      <c r="AE19" s="1"/>
      <c r="AF19" s="1"/>
    </row>
    <row r="20" spans="2:33" ht="92.25" customHeight="1" x14ac:dyDescent="0.3">
      <c r="B20" s="137"/>
      <c r="C20" s="24" t="s">
        <v>85</v>
      </c>
      <c r="D20" s="51" t="s">
        <v>89</v>
      </c>
      <c r="E20" s="90">
        <v>2</v>
      </c>
      <c r="F20" s="91">
        <v>30</v>
      </c>
      <c r="G20" s="91">
        <v>11</v>
      </c>
      <c r="H20" s="91">
        <v>243</v>
      </c>
      <c r="I20" s="84">
        <v>50000000</v>
      </c>
      <c r="J20" s="84">
        <v>615341</v>
      </c>
      <c r="K20" s="84">
        <f>I20+J20</f>
        <v>50615341</v>
      </c>
      <c r="L20" s="84">
        <v>0</v>
      </c>
      <c r="M20" s="84">
        <v>0</v>
      </c>
      <c r="N20" s="84">
        <v>0</v>
      </c>
      <c r="O20" s="87">
        <v>0</v>
      </c>
      <c r="P20" s="87">
        <f>(L20+M20+N20)</f>
        <v>0</v>
      </c>
      <c r="Q20" s="38">
        <f t="shared" ref="Q20:Q31" si="0">+P20/K20*100</f>
        <v>0</v>
      </c>
      <c r="R20" s="51" t="s">
        <v>71</v>
      </c>
      <c r="S20" s="56">
        <v>24</v>
      </c>
      <c r="T20" s="32" t="s">
        <v>59</v>
      </c>
      <c r="U20" s="44">
        <v>24</v>
      </c>
      <c r="V20" s="44">
        <v>24</v>
      </c>
      <c r="W20" s="16">
        <v>0</v>
      </c>
      <c r="X20" s="25">
        <v>0</v>
      </c>
      <c r="Y20" s="36">
        <v>0</v>
      </c>
      <c r="Z20" s="36">
        <v>0</v>
      </c>
      <c r="AA20" s="34">
        <f>(W20+X20+Y20)</f>
        <v>0</v>
      </c>
      <c r="AB20" s="38">
        <f t="shared" ref="AB20:AB31" si="1">+AA20/U20*100</f>
        <v>0</v>
      </c>
      <c r="AC20" s="72" t="s">
        <v>60</v>
      </c>
      <c r="AD20" s="86" t="s">
        <v>61</v>
      </c>
      <c r="AE20" s="1"/>
      <c r="AF20" s="1"/>
    </row>
    <row r="21" spans="2:33" ht="102.6" customHeight="1" x14ac:dyDescent="0.3">
      <c r="B21" s="136"/>
      <c r="C21" s="71" t="s">
        <v>86</v>
      </c>
      <c r="D21" s="51" t="s">
        <v>88</v>
      </c>
      <c r="E21" s="92">
        <v>2</v>
      </c>
      <c r="F21" s="93">
        <v>30</v>
      </c>
      <c r="G21" s="93">
        <v>11</v>
      </c>
      <c r="H21" s="93">
        <v>266</v>
      </c>
      <c r="I21" s="84">
        <v>130000000</v>
      </c>
      <c r="J21" s="84"/>
      <c r="K21" s="84">
        <v>130000000</v>
      </c>
      <c r="L21" s="84">
        <v>35000000</v>
      </c>
      <c r="M21" s="84">
        <v>0</v>
      </c>
      <c r="N21" s="84">
        <v>0</v>
      </c>
      <c r="O21" s="87">
        <v>0</v>
      </c>
      <c r="P21" s="87">
        <f>(L21+M21+N21)</f>
        <v>35000000</v>
      </c>
      <c r="Q21" s="38">
        <f t="shared" si="0"/>
        <v>26.923076923076923</v>
      </c>
      <c r="R21" s="51" t="s">
        <v>87</v>
      </c>
      <c r="S21" s="73">
        <v>24</v>
      </c>
      <c r="T21" s="70" t="s">
        <v>36</v>
      </c>
      <c r="U21" s="73">
        <v>24</v>
      </c>
      <c r="V21" s="73">
        <v>24</v>
      </c>
      <c r="W21" s="16">
        <v>6</v>
      </c>
      <c r="X21" s="25">
        <v>0</v>
      </c>
      <c r="Y21" s="36">
        <v>0</v>
      </c>
      <c r="Z21" s="36">
        <v>0</v>
      </c>
      <c r="AA21" s="34">
        <f>(W21+X21+Y21)</f>
        <v>6</v>
      </c>
      <c r="AB21" s="38">
        <f t="shared" si="1"/>
        <v>25</v>
      </c>
      <c r="AC21" s="72" t="s">
        <v>62</v>
      </c>
      <c r="AD21" s="18" t="s">
        <v>90</v>
      </c>
      <c r="AE21" s="1"/>
      <c r="AF21" s="1"/>
    </row>
    <row r="22" spans="2:33" ht="92.25" customHeight="1" x14ac:dyDescent="0.3">
      <c r="B22" s="137"/>
      <c r="C22" s="24" t="s">
        <v>139</v>
      </c>
      <c r="D22" s="49" t="s">
        <v>91</v>
      </c>
      <c r="E22" s="92">
        <v>2</v>
      </c>
      <c r="F22" s="93">
        <v>30</v>
      </c>
      <c r="G22" s="93">
        <v>11</v>
      </c>
      <c r="H22" s="93">
        <v>340</v>
      </c>
      <c r="I22" s="84">
        <v>35000000</v>
      </c>
      <c r="J22" s="84"/>
      <c r="K22" s="84">
        <v>35000000</v>
      </c>
      <c r="L22" s="84">
        <v>0</v>
      </c>
      <c r="M22" s="84">
        <v>0</v>
      </c>
      <c r="N22" s="84">
        <v>0</v>
      </c>
      <c r="O22" s="87">
        <v>0</v>
      </c>
      <c r="P22" s="87">
        <f t="shared" ref="P22" si="2">(L22+M22+N22)</f>
        <v>0</v>
      </c>
      <c r="Q22" s="81">
        <f t="shared" ref="Q22" si="3">+P22/K22*100</f>
        <v>0</v>
      </c>
      <c r="R22" s="49" t="s">
        <v>72</v>
      </c>
      <c r="S22" s="56">
        <v>35</v>
      </c>
      <c r="T22" s="32" t="s">
        <v>63</v>
      </c>
      <c r="U22" s="56">
        <v>35</v>
      </c>
      <c r="V22" s="56">
        <v>35</v>
      </c>
      <c r="W22" s="16">
        <v>0</v>
      </c>
      <c r="X22" s="25">
        <v>0</v>
      </c>
      <c r="Y22" s="36">
        <v>0</v>
      </c>
      <c r="Z22" s="36">
        <v>0</v>
      </c>
      <c r="AA22" s="34">
        <f t="shared" ref="AA22" si="4">(W22+X22+Y22)</f>
        <v>0</v>
      </c>
      <c r="AB22" s="38">
        <f t="shared" si="1"/>
        <v>0</v>
      </c>
      <c r="AC22" s="32" t="s">
        <v>64</v>
      </c>
      <c r="AD22" s="47" t="s">
        <v>34</v>
      </c>
      <c r="AE22" s="1"/>
      <c r="AF22" s="1"/>
    </row>
    <row r="23" spans="2:33" ht="75.75" customHeight="1" x14ac:dyDescent="0.3">
      <c r="B23" s="136"/>
      <c r="C23" s="69" t="s">
        <v>38</v>
      </c>
      <c r="D23" s="53" t="s">
        <v>92</v>
      </c>
      <c r="E23" s="94">
        <v>2</v>
      </c>
      <c r="F23" s="95">
        <v>30</v>
      </c>
      <c r="G23" s="95">
        <v>11</v>
      </c>
      <c r="H23" s="95">
        <v>360</v>
      </c>
      <c r="I23" s="84">
        <v>306969521</v>
      </c>
      <c r="J23" s="84"/>
      <c r="K23" s="84">
        <v>306969521</v>
      </c>
      <c r="L23" s="84">
        <v>89700000</v>
      </c>
      <c r="M23" s="84">
        <v>0</v>
      </c>
      <c r="N23" s="84">
        <v>0</v>
      </c>
      <c r="O23" s="87">
        <v>0</v>
      </c>
      <c r="P23" s="87">
        <f t="shared" ref="P23:P25" si="5">(L23+M23+N23)</f>
        <v>89700000</v>
      </c>
      <c r="Q23" s="81">
        <f t="shared" si="0"/>
        <v>29.221142121142378</v>
      </c>
      <c r="R23" s="53" t="s">
        <v>93</v>
      </c>
      <c r="S23" s="39">
        <v>27200</v>
      </c>
      <c r="T23" s="29" t="s">
        <v>39</v>
      </c>
      <c r="U23" s="28">
        <v>27200</v>
      </c>
      <c r="V23" s="28">
        <v>27200</v>
      </c>
      <c r="W23" s="16">
        <v>7900</v>
      </c>
      <c r="X23" s="25">
        <v>0</v>
      </c>
      <c r="Y23" s="36">
        <v>0</v>
      </c>
      <c r="Z23" s="36">
        <v>0</v>
      </c>
      <c r="AA23" s="34">
        <f t="shared" ref="AA23:AA31" si="6">(W23+X23+Y23)</f>
        <v>7900</v>
      </c>
      <c r="AB23" s="38">
        <f t="shared" si="1"/>
        <v>29.044117647058826</v>
      </c>
      <c r="AC23" s="54" t="s">
        <v>40</v>
      </c>
      <c r="AD23" s="48" t="s">
        <v>41</v>
      </c>
      <c r="AE23" s="1"/>
      <c r="AF23" s="1"/>
    </row>
    <row r="24" spans="2:33" ht="96.75" customHeight="1" x14ac:dyDescent="0.3">
      <c r="B24" s="136"/>
      <c r="C24" s="24" t="s">
        <v>95</v>
      </c>
      <c r="D24" s="31" t="s">
        <v>94</v>
      </c>
      <c r="E24" s="96">
        <v>2</v>
      </c>
      <c r="F24" s="96">
        <v>30</v>
      </c>
      <c r="G24" s="96">
        <v>11</v>
      </c>
      <c r="H24" s="96">
        <v>392</v>
      </c>
      <c r="I24" s="84">
        <v>40000000</v>
      </c>
      <c r="J24" s="82"/>
      <c r="K24" s="89">
        <v>40000000</v>
      </c>
      <c r="L24" s="88">
        <v>0</v>
      </c>
      <c r="M24" s="84">
        <v>0</v>
      </c>
      <c r="N24" s="84">
        <v>0</v>
      </c>
      <c r="O24" s="87">
        <v>0</v>
      </c>
      <c r="P24" s="87">
        <f t="shared" ref="P24" si="7">(L24+M24+N24)</f>
        <v>0</v>
      </c>
      <c r="Q24" s="38">
        <f t="shared" si="0"/>
        <v>0</v>
      </c>
      <c r="R24" s="49" t="s">
        <v>73</v>
      </c>
      <c r="S24" s="44">
        <v>20</v>
      </c>
      <c r="T24" s="17" t="s">
        <v>42</v>
      </c>
      <c r="U24" s="16">
        <v>20</v>
      </c>
      <c r="V24" s="16">
        <v>20</v>
      </c>
      <c r="W24" s="80">
        <v>0</v>
      </c>
      <c r="X24" s="25">
        <v>0</v>
      </c>
      <c r="Y24" s="79">
        <v>0</v>
      </c>
      <c r="Z24" s="79">
        <v>0</v>
      </c>
      <c r="AA24" s="34">
        <f t="shared" si="6"/>
        <v>0</v>
      </c>
      <c r="AB24" s="38">
        <f t="shared" si="1"/>
        <v>0</v>
      </c>
      <c r="AC24" s="46" t="s">
        <v>37</v>
      </c>
      <c r="AD24" s="48" t="s">
        <v>140</v>
      </c>
      <c r="AE24" s="143"/>
      <c r="AF24" s="144"/>
      <c r="AG24" s="144"/>
    </row>
    <row r="25" spans="2:33" ht="101.4" customHeight="1" x14ac:dyDescent="0.3">
      <c r="B25" s="136"/>
      <c r="C25" s="145" t="s">
        <v>45</v>
      </c>
      <c r="D25" s="43" t="s">
        <v>141</v>
      </c>
      <c r="E25" s="97">
        <v>3</v>
      </c>
      <c r="F25" s="97">
        <v>30</v>
      </c>
      <c r="G25" s="96">
        <v>11</v>
      </c>
      <c r="H25" s="97">
        <v>521</v>
      </c>
      <c r="I25" s="84">
        <v>1980000000</v>
      </c>
      <c r="J25" s="84">
        <v>-104238637</v>
      </c>
      <c r="K25" s="84">
        <f>I25+J25</f>
        <v>1875761363</v>
      </c>
      <c r="L25" s="84">
        <v>97600000</v>
      </c>
      <c r="M25" s="84">
        <v>0</v>
      </c>
      <c r="N25" s="84">
        <v>0</v>
      </c>
      <c r="O25" s="87">
        <v>0</v>
      </c>
      <c r="P25" s="87">
        <f t="shared" si="5"/>
        <v>97600000</v>
      </c>
      <c r="Q25" s="38">
        <f t="shared" si="0"/>
        <v>5.2032205122246138</v>
      </c>
      <c r="R25" s="31" t="s">
        <v>142</v>
      </c>
      <c r="S25" s="16">
        <v>16650</v>
      </c>
      <c r="T25" s="125" t="s">
        <v>44</v>
      </c>
      <c r="U25" s="16">
        <v>16650</v>
      </c>
      <c r="V25" s="16">
        <v>16650</v>
      </c>
      <c r="W25" s="16">
        <v>800</v>
      </c>
      <c r="X25" s="16">
        <v>0</v>
      </c>
      <c r="Y25" s="15">
        <v>0</v>
      </c>
      <c r="Z25" s="27">
        <v>0</v>
      </c>
      <c r="AA25" s="27">
        <f t="shared" si="6"/>
        <v>800</v>
      </c>
      <c r="AB25" s="38">
        <f t="shared" si="1"/>
        <v>4.8048048048048049</v>
      </c>
      <c r="AC25" s="77" t="s">
        <v>43</v>
      </c>
      <c r="AD25" s="26"/>
      <c r="AE25" s="5"/>
      <c r="AF25" s="4"/>
      <c r="AG25" s="4"/>
    </row>
    <row r="26" spans="2:33" ht="80.25" customHeight="1" x14ac:dyDescent="0.3">
      <c r="B26" s="136"/>
      <c r="C26" s="136"/>
      <c r="D26" s="49" t="s">
        <v>143</v>
      </c>
      <c r="E26" s="156">
        <v>3</v>
      </c>
      <c r="F26" s="156">
        <v>30</v>
      </c>
      <c r="G26" s="96">
        <v>11</v>
      </c>
      <c r="H26" s="156">
        <v>521</v>
      </c>
      <c r="I26" s="84">
        <v>245878084</v>
      </c>
      <c r="J26" s="82"/>
      <c r="K26" s="84">
        <v>245878084</v>
      </c>
      <c r="L26" s="84">
        <v>0</v>
      </c>
      <c r="M26" s="84">
        <v>0</v>
      </c>
      <c r="N26" s="84">
        <v>0</v>
      </c>
      <c r="O26" s="87">
        <v>0</v>
      </c>
      <c r="P26" s="87">
        <f t="shared" ref="P26" si="8">(L26+M26+N26)</f>
        <v>0</v>
      </c>
      <c r="Q26" s="38">
        <f t="shared" ref="Q26" si="9">+P26/K26*100</f>
        <v>0</v>
      </c>
      <c r="R26" s="114" t="s">
        <v>144</v>
      </c>
      <c r="S26" s="115">
        <v>8000</v>
      </c>
      <c r="T26" s="155" t="s">
        <v>96</v>
      </c>
      <c r="U26" s="116">
        <v>800</v>
      </c>
      <c r="V26" s="116">
        <v>800</v>
      </c>
      <c r="W26" s="28">
        <v>0</v>
      </c>
      <c r="X26" s="28">
        <v>0</v>
      </c>
      <c r="Y26" s="15">
        <v>0</v>
      </c>
      <c r="Z26" s="27">
        <v>0</v>
      </c>
      <c r="AA26" s="27">
        <f t="shared" si="6"/>
        <v>0</v>
      </c>
      <c r="AB26" s="38">
        <f t="shared" ref="AB26" si="10">+AA26/U26*100</f>
        <v>0</v>
      </c>
      <c r="AC26" s="109" t="s">
        <v>97</v>
      </c>
      <c r="AD26" s="78"/>
      <c r="AE26" s="105"/>
      <c r="AF26" s="106"/>
      <c r="AG26" s="106"/>
    </row>
    <row r="27" spans="2:33" ht="123" customHeight="1" x14ac:dyDescent="0.3">
      <c r="B27" s="136"/>
      <c r="C27" s="67" t="s">
        <v>145</v>
      </c>
      <c r="D27" s="31" t="s">
        <v>98</v>
      </c>
      <c r="E27" s="92">
        <v>3</v>
      </c>
      <c r="F27" s="93">
        <v>30</v>
      </c>
      <c r="G27" s="93">
        <v>11</v>
      </c>
      <c r="H27" s="93">
        <v>530</v>
      </c>
      <c r="I27" s="84">
        <v>40000000</v>
      </c>
      <c r="J27" s="84">
        <v>0</v>
      </c>
      <c r="K27" s="84">
        <f t="shared" ref="K26:K28" si="11">I27+J27</f>
        <v>40000000</v>
      </c>
      <c r="L27" s="84">
        <v>0</v>
      </c>
      <c r="M27" s="84">
        <v>0</v>
      </c>
      <c r="N27" s="84">
        <v>0</v>
      </c>
      <c r="O27" s="87">
        <v>0</v>
      </c>
      <c r="P27" s="87">
        <f t="shared" ref="P27" si="12">(L27+M27+N27)</f>
        <v>0</v>
      </c>
      <c r="Q27" s="38">
        <f t="shared" si="0"/>
        <v>0</v>
      </c>
      <c r="R27" s="43" t="s">
        <v>99</v>
      </c>
      <c r="S27" s="44">
        <v>5</v>
      </c>
      <c r="T27" s="17" t="s">
        <v>42</v>
      </c>
      <c r="U27" s="16">
        <v>5</v>
      </c>
      <c r="V27" s="16">
        <v>5</v>
      </c>
      <c r="W27" s="16">
        <v>0</v>
      </c>
      <c r="X27" s="16">
        <v>0</v>
      </c>
      <c r="Y27" s="15">
        <v>0</v>
      </c>
      <c r="Z27" s="27">
        <v>0</v>
      </c>
      <c r="AA27" s="27">
        <f t="shared" si="6"/>
        <v>0</v>
      </c>
      <c r="AB27" s="38">
        <f t="shared" si="1"/>
        <v>0</v>
      </c>
      <c r="AC27" s="33" t="s">
        <v>46</v>
      </c>
      <c r="AD27" s="78" t="s">
        <v>34</v>
      </c>
    </row>
    <row r="28" spans="2:33" ht="80.25" customHeight="1" x14ac:dyDescent="0.3">
      <c r="B28" s="136"/>
      <c r="C28" s="37" t="s">
        <v>100</v>
      </c>
      <c r="D28" s="43" t="s">
        <v>101</v>
      </c>
      <c r="E28" s="98">
        <v>3</v>
      </c>
      <c r="F28" s="93">
        <v>30</v>
      </c>
      <c r="G28" s="98">
        <v>11</v>
      </c>
      <c r="H28" s="98">
        <v>540</v>
      </c>
      <c r="I28" s="84">
        <v>40000000</v>
      </c>
      <c r="J28" s="82"/>
      <c r="K28" s="84">
        <f>I28+J28</f>
        <v>40000000</v>
      </c>
      <c r="L28" s="84">
        <v>0</v>
      </c>
      <c r="M28" s="84">
        <v>0</v>
      </c>
      <c r="N28" s="84">
        <v>0</v>
      </c>
      <c r="O28" s="87">
        <v>0</v>
      </c>
      <c r="P28" s="87">
        <f t="shared" ref="P28" si="13">(L28+M28+N28)</f>
        <v>0</v>
      </c>
      <c r="Q28" s="38">
        <f t="shared" si="0"/>
        <v>0</v>
      </c>
      <c r="R28" s="51" t="s">
        <v>65</v>
      </c>
      <c r="S28" s="74">
        <v>12</v>
      </c>
      <c r="T28" s="52" t="s">
        <v>42</v>
      </c>
      <c r="U28" s="73">
        <v>12</v>
      </c>
      <c r="V28" s="73">
        <v>12</v>
      </c>
      <c r="W28" s="73">
        <v>0</v>
      </c>
      <c r="X28" s="73">
        <v>0</v>
      </c>
      <c r="Y28" s="117">
        <v>0</v>
      </c>
      <c r="Z28" s="118">
        <v>0</v>
      </c>
      <c r="AA28" s="118">
        <f t="shared" si="6"/>
        <v>0</v>
      </c>
      <c r="AB28" s="50">
        <f t="shared" si="1"/>
        <v>0</v>
      </c>
      <c r="AC28" s="33" t="s">
        <v>46</v>
      </c>
      <c r="AD28" s="55" t="s">
        <v>34</v>
      </c>
    </row>
    <row r="29" spans="2:33" ht="165" customHeight="1" x14ac:dyDescent="0.3">
      <c r="B29" s="136"/>
      <c r="C29" s="24" t="s">
        <v>47</v>
      </c>
      <c r="D29" s="31" t="s">
        <v>102</v>
      </c>
      <c r="E29" s="98">
        <v>3</v>
      </c>
      <c r="F29" s="98">
        <v>30</v>
      </c>
      <c r="G29" s="98">
        <v>11</v>
      </c>
      <c r="H29" s="98">
        <v>580</v>
      </c>
      <c r="I29" s="84">
        <v>150000000</v>
      </c>
      <c r="J29" s="82"/>
      <c r="K29" s="84">
        <f>I29+J29</f>
        <v>150000000</v>
      </c>
      <c r="L29" s="84">
        <v>0</v>
      </c>
      <c r="M29" s="84">
        <v>0</v>
      </c>
      <c r="N29" s="84">
        <v>0</v>
      </c>
      <c r="O29" s="87">
        <v>0</v>
      </c>
      <c r="P29" s="87">
        <f t="shared" ref="P29:P31" si="14">(L29+M29+N29)</f>
        <v>0</v>
      </c>
      <c r="Q29" s="38">
        <f t="shared" si="0"/>
        <v>0</v>
      </c>
      <c r="R29" s="49" t="s">
        <v>103</v>
      </c>
      <c r="S29" s="16">
        <v>12</v>
      </c>
      <c r="T29" s="32" t="s">
        <v>48</v>
      </c>
      <c r="U29" s="16">
        <v>12</v>
      </c>
      <c r="V29" s="16">
        <v>12</v>
      </c>
      <c r="W29" s="16">
        <v>0</v>
      </c>
      <c r="X29" s="16">
        <v>0</v>
      </c>
      <c r="Y29" s="15">
        <v>0</v>
      </c>
      <c r="Z29" s="15">
        <v>0</v>
      </c>
      <c r="AA29" s="15">
        <f t="shared" si="6"/>
        <v>0</v>
      </c>
      <c r="AB29" s="35">
        <f t="shared" si="1"/>
        <v>0</v>
      </c>
      <c r="AC29" s="75" t="s">
        <v>49</v>
      </c>
      <c r="AD29" s="30"/>
    </row>
    <row r="30" spans="2:33" ht="81" customHeight="1" x14ac:dyDescent="0.3">
      <c r="B30" s="136"/>
      <c r="C30" s="24" t="s">
        <v>50</v>
      </c>
      <c r="D30" s="31" t="s">
        <v>104</v>
      </c>
      <c r="E30" s="96">
        <v>2</v>
      </c>
      <c r="F30" s="96">
        <v>30</v>
      </c>
      <c r="G30" s="96">
        <v>11</v>
      </c>
      <c r="H30" s="96">
        <v>874</v>
      </c>
      <c r="I30" s="84">
        <v>0</v>
      </c>
      <c r="J30" s="84"/>
      <c r="K30" s="84">
        <v>0</v>
      </c>
      <c r="L30" s="84">
        <v>0</v>
      </c>
      <c r="M30" s="84">
        <v>0</v>
      </c>
      <c r="N30" s="84">
        <v>0</v>
      </c>
      <c r="O30" s="87">
        <v>0</v>
      </c>
      <c r="P30" s="87">
        <f t="shared" si="14"/>
        <v>0</v>
      </c>
      <c r="Q30" s="38" t="e">
        <f t="shared" si="0"/>
        <v>#DIV/0!</v>
      </c>
      <c r="R30" s="76" t="s">
        <v>66</v>
      </c>
      <c r="S30" s="44">
        <v>0</v>
      </c>
      <c r="T30" s="29" t="s">
        <v>51</v>
      </c>
      <c r="U30" s="16">
        <v>0</v>
      </c>
      <c r="V30" s="16">
        <v>0</v>
      </c>
      <c r="W30" s="16">
        <v>0</v>
      </c>
      <c r="X30" s="16">
        <v>0</v>
      </c>
      <c r="Y30" s="15">
        <v>0</v>
      </c>
      <c r="Z30" s="27">
        <v>0</v>
      </c>
      <c r="AA30" s="27">
        <f t="shared" si="6"/>
        <v>0</v>
      </c>
      <c r="AB30" s="38" t="e">
        <f t="shared" si="1"/>
        <v>#DIV/0!</v>
      </c>
      <c r="AC30" s="41" t="s">
        <v>52</v>
      </c>
      <c r="AD30" s="42" t="s">
        <v>67</v>
      </c>
    </row>
    <row r="31" spans="2:33" ht="78" customHeight="1" x14ac:dyDescent="0.3">
      <c r="B31" s="136"/>
      <c r="C31" s="67" t="s">
        <v>68</v>
      </c>
      <c r="D31" s="31" t="s">
        <v>146</v>
      </c>
      <c r="E31" s="96">
        <v>2</v>
      </c>
      <c r="F31" s="96">
        <v>30</v>
      </c>
      <c r="G31" s="96">
        <v>11</v>
      </c>
      <c r="H31" s="96">
        <v>980</v>
      </c>
      <c r="I31" s="84">
        <v>0</v>
      </c>
      <c r="J31" s="84">
        <v>106700000</v>
      </c>
      <c r="K31" s="84">
        <f t="shared" ref="K31:K32" si="15">I31+J31</f>
        <v>106700000</v>
      </c>
      <c r="L31" s="84">
        <v>66831000</v>
      </c>
      <c r="M31" s="84">
        <v>0</v>
      </c>
      <c r="N31" s="84">
        <v>0</v>
      </c>
      <c r="O31" s="87">
        <v>0</v>
      </c>
      <c r="P31" s="87">
        <f t="shared" si="14"/>
        <v>66831000</v>
      </c>
      <c r="Q31" s="38">
        <f t="shared" si="0"/>
        <v>62.634489222118084</v>
      </c>
      <c r="R31" s="76" t="s">
        <v>147</v>
      </c>
      <c r="S31" s="44">
        <v>100</v>
      </c>
      <c r="T31" s="29" t="s">
        <v>69</v>
      </c>
      <c r="U31" s="16">
        <v>100</v>
      </c>
      <c r="V31" s="16">
        <v>100</v>
      </c>
      <c r="W31" s="16">
        <v>63</v>
      </c>
      <c r="X31" s="16">
        <v>0</v>
      </c>
      <c r="Y31" s="15">
        <v>0</v>
      </c>
      <c r="Z31" s="27"/>
      <c r="AA31" s="27">
        <f t="shared" si="6"/>
        <v>63</v>
      </c>
      <c r="AB31" s="38">
        <f t="shared" si="1"/>
        <v>63</v>
      </c>
      <c r="AC31" s="85" t="s">
        <v>49</v>
      </c>
      <c r="AD31" s="83"/>
    </row>
    <row r="32" spans="2:33" ht="41.25" customHeight="1" x14ac:dyDescent="0.3">
      <c r="B32" s="138"/>
      <c r="C32" s="139" t="s">
        <v>53</v>
      </c>
      <c r="D32" s="139"/>
      <c r="E32" s="23"/>
      <c r="F32" s="23"/>
      <c r="G32" s="23"/>
      <c r="H32" s="23"/>
      <c r="I32" s="84">
        <f>SUM(I19:I31)</f>
        <v>3069847605</v>
      </c>
      <c r="J32" s="84">
        <f>SUM(J19:J31)</f>
        <v>3076704</v>
      </c>
      <c r="K32" s="84">
        <f t="shared" si="15"/>
        <v>3072924309</v>
      </c>
      <c r="L32" s="84">
        <f>SUM(L19:L31)</f>
        <v>296731000</v>
      </c>
      <c r="M32" s="84">
        <f>SUM(M19:M31)</f>
        <v>0</v>
      </c>
      <c r="N32" s="84">
        <f>SUM(N19:N31)</f>
        <v>0</v>
      </c>
      <c r="O32" s="84"/>
      <c r="P32" s="84">
        <f>SUM(P19:P31)</f>
        <v>296731000</v>
      </c>
      <c r="Q32" s="15"/>
      <c r="R32" s="14"/>
      <c r="S32" s="16"/>
      <c r="T32" s="19"/>
      <c r="U32" s="16"/>
      <c r="V32" s="16"/>
      <c r="W32" s="16"/>
      <c r="X32" s="16"/>
      <c r="Y32" s="15"/>
      <c r="Z32" s="15"/>
      <c r="AA32" s="15"/>
      <c r="AB32" s="15"/>
      <c r="AC32" s="119"/>
      <c r="AD32" s="18"/>
    </row>
    <row r="33" spans="2:30" ht="50.25" customHeight="1" x14ac:dyDescent="0.3">
      <c r="B33" s="2"/>
      <c r="C33" s="2"/>
      <c r="D33" s="12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3"/>
      <c r="W33" s="3"/>
      <c r="X33" s="3"/>
      <c r="Y33" s="140"/>
      <c r="Z33" s="140"/>
      <c r="AA33" s="140"/>
      <c r="AB33" s="140"/>
      <c r="AC33" s="140"/>
      <c r="AD33" s="2"/>
    </row>
    <row r="34" spans="2:30" ht="28.95" customHeight="1" x14ac:dyDescent="0.3">
      <c r="B34" s="2"/>
      <c r="C34" s="2"/>
      <c r="D34" s="6" t="s">
        <v>13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8"/>
      <c r="W34" s="10"/>
      <c r="X34" s="10"/>
      <c r="Y34" s="142" t="s">
        <v>14</v>
      </c>
      <c r="Z34" s="142"/>
      <c r="AA34" s="142"/>
      <c r="AB34" s="142"/>
      <c r="AC34" s="142"/>
      <c r="AD34" s="2"/>
    </row>
    <row r="35" spans="2:30" ht="37.200000000000003" customHeight="1" thickBot="1" x14ac:dyDescent="0.35">
      <c r="B35" s="2"/>
      <c r="C35" s="2"/>
      <c r="D35" s="6" t="s">
        <v>129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8"/>
      <c r="W35" s="10"/>
      <c r="X35" s="10"/>
      <c r="Y35" s="141" t="s">
        <v>129</v>
      </c>
      <c r="Z35" s="141"/>
      <c r="AA35" s="141"/>
      <c r="AB35" s="141"/>
      <c r="AC35" s="141"/>
      <c r="AD35" s="2"/>
    </row>
    <row r="36" spans="2:30" ht="15.75" customHeight="1" x14ac:dyDescent="0.3">
      <c r="B36" s="2"/>
      <c r="C36" s="2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3"/>
      <c r="W36" s="3"/>
      <c r="X36" s="3"/>
      <c r="Y36" s="3"/>
      <c r="Z36" s="3"/>
      <c r="AA36" s="3"/>
      <c r="AB36" s="3"/>
      <c r="AC36" s="3"/>
      <c r="AD36" s="2"/>
    </row>
  </sheetData>
  <mergeCells count="36">
    <mergeCell ref="C32:D32"/>
    <mergeCell ref="Y33:AC33"/>
    <mergeCell ref="Y35:AC35"/>
    <mergeCell ref="Y34:AC34"/>
    <mergeCell ref="AE24:AG24"/>
    <mergeCell ref="C25:C26"/>
    <mergeCell ref="B19:B32"/>
    <mergeCell ref="C14:AD14"/>
    <mergeCell ref="C15:AD15"/>
    <mergeCell ref="C16:C18"/>
    <mergeCell ref="E16:H17"/>
    <mergeCell ref="R17:T17"/>
    <mergeCell ref="I16:I18"/>
    <mergeCell ref="U17:V17"/>
    <mergeCell ref="AC16:AC18"/>
    <mergeCell ref="AD16:AD18"/>
    <mergeCell ref="B16:B18"/>
    <mergeCell ref="D16:D18"/>
    <mergeCell ref="K16:K18"/>
    <mergeCell ref="L16:Q16"/>
    <mergeCell ref="R16:AB16"/>
    <mergeCell ref="Q17:Q18"/>
    <mergeCell ref="B5:AD5"/>
    <mergeCell ref="C11:AD11"/>
    <mergeCell ref="C12:AD12"/>
    <mergeCell ref="C13:AD13"/>
    <mergeCell ref="B9:AD9"/>
    <mergeCell ref="B10:AD10"/>
    <mergeCell ref="AB17:AB18"/>
    <mergeCell ref="O17:O18"/>
    <mergeCell ref="W17:Z17"/>
    <mergeCell ref="L17:L18"/>
    <mergeCell ref="M17:M18"/>
    <mergeCell ref="N17:N18"/>
    <mergeCell ref="P17:P18"/>
    <mergeCell ref="AA17:AA18"/>
  </mergeCells>
  <printOptions horizontalCentered="1"/>
  <pageMargins left="0.98425196850393704" right="0" top="0" bottom="0" header="0.31496062992125984" footer="0.31496062992125984"/>
  <pageSetup paperSize="5" scale="37" fitToWidth="0" fitToHeight="2" orientation="landscape" r:id="rId1"/>
  <rowBreaks count="1" manualBreakCount="1">
    <brk id="20" min="1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AF27"/>
  <sheetViews>
    <sheetView showGridLines="0" topLeftCell="A13" zoomScale="60" zoomScaleNormal="60" zoomScaleSheetLayoutView="55" workbookViewId="0">
      <selection activeCell="K22" sqref="K22"/>
    </sheetView>
  </sheetViews>
  <sheetFormatPr baseColWidth="10" defaultColWidth="11.44140625" defaultRowHeight="14.4" x14ac:dyDescent="0.3"/>
  <cols>
    <col min="1" max="1" width="3.6640625" customWidth="1"/>
    <col min="2" max="2" width="23.109375" customWidth="1"/>
    <col min="3" max="3" width="18.88671875" customWidth="1"/>
    <col min="4" max="4" width="32.33203125" customWidth="1"/>
    <col min="5" max="8" width="9.88671875" customWidth="1"/>
    <col min="9" max="9" width="22.109375" customWidth="1"/>
    <col min="10" max="10" width="18.5546875" customWidth="1"/>
    <col min="11" max="11" width="21.44140625" customWidth="1"/>
    <col min="12" max="12" width="18.33203125" customWidth="1"/>
    <col min="13" max="13" width="20.109375" customWidth="1"/>
    <col min="14" max="15" width="19" customWidth="1"/>
    <col min="16" max="16" width="23" customWidth="1"/>
    <col min="17" max="17" width="14.33203125" customWidth="1"/>
    <col min="18" max="18" width="29.5546875" customWidth="1"/>
    <col min="19" max="19" width="9.33203125" customWidth="1"/>
    <col min="20" max="20" width="14.6640625" customWidth="1"/>
    <col min="21" max="21" width="8.44140625" customWidth="1"/>
    <col min="22" max="22" width="9.6640625" style="13" customWidth="1"/>
    <col min="23" max="23" width="8.33203125" style="13" customWidth="1"/>
    <col min="24" max="24" width="9.6640625" style="13" customWidth="1"/>
    <col min="25" max="25" width="9.6640625" style="106" customWidth="1"/>
    <col min="26" max="26" width="9.6640625" customWidth="1"/>
    <col min="27" max="27" width="10.6640625" customWidth="1"/>
    <col min="28" max="28" width="12.5546875" customWidth="1"/>
    <col min="29" max="29" width="10.88671875" customWidth="1"/>
    <col min="30" max="30" width="20.33203125" customWidth="1"/>
    <col min="31" max="32" width="14.109375" bestFit="1" customWidth="1"/>
  </cols>
  <sheetData>
    <row r="4" spans="2:32" ht="25.8" x14ac:dyDescent="0.5">
      <c r="D4" s="123"/>
      <c r="E4" s="123"/>
      <c r="F4" s="123"/>
      <c r="G4" s="123"/>
    </row>
    <row r="5" spans="2:32" x14ac:dyDescent="0.3"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</row>
    <row r="6" spans="2:32" x14ac:dyDescent="0.3"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</row>
    <row r="7" spans="2:32" ht="32.25" customHeight="1" x14ac:dyDescent="0.3">
      <c r="B7" s="121" t="s">
        <v>132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</row>
    <row r="8" spans="2:32" ht="21.6" customHeight="1" x14ac:dyDescent="0.3">
      <c r="B8" s="121" t="s">
        <v>133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</row>
    <row r="9" spans="2:32" ht="21.75" customHeight="1" x14ac:dyDescent="0.3">
      <c r="B9" s="134" t="s">
        <v>76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</row>
    <row r="10" spans="2:32" ht="20.25" customHeight="1" x14ac:dyDescent="0.3">
      <c r="B10" s="135" t="s">
        <v>108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</row>
    <row r="11" spans="2:32" ht="37.5" customHeight="1" x14ac:dyDescent="0.3">
      <c r="B11" s="21" t="s">
        <v>4</v>
      </c>
      <c r="C11" s="133">
        <v>2026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</row>
    <row r="12" spans="2:32" ht="27" customHeight="1" x14ac:dyDescent="0.3">
      <c r="B12" s="21" t="s">
        <v>16</v>
      </c>
      <c r="C12" s="133" t="s">
        <v>106</v>
      </c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</row>
    <row r="13" spans="2:32" ht="27.75" customHeight="1" x14ac:dyDescent="0.3">
      <c r="B13" s="21" t="s">
        <v>0</v>
      </c>
      <c r="C13" s="133" t="s">
        <v>30</v>
      </c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</row>
    <row r="14" spans="2:32" ht="24" customHeight="1" x14ac:dyDescent="0.3">
      <c r="B14" s="21" t="s">
        <v>1</v>
      </c>
      <c r="C14" s="133" t="s">
        <v>128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</row>
    <row r="15" spans="2:32" ht="51" customHeight="1" x14ac:dyDescent="0.3">
      <c r="B15" s="21" t="s">
        <v>20</v>
      </c>
      <c r="C15" s="133" t="s">
        <v>75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</row>
    <row r="16" spans="2:32" ht="28.5" customHeight="1" x14ac:dyDescent="0.3">
      <c r="B16" s="128" t="s">
        <v>126</v>
      </c>
      <c r="C16" s="128" t="s">
        <v>8</v>
      </c>
      <c r="D16" s="128" t="s">
        <v>22</v>
      </c>
      <c r="E16" s="128" t="s">
        <v>15</v>
      </c>
      <c r="F16" s="128"/>
      <c r="G16" s="128"/>
      <c r="H16" s="128"/>
      <c r="I16" s="128" t="s">
        <v>24</v>
      </c>
      <c r="J16" s="128" t="s">
        <v>125</v>
      </c>
      <c r="K16" s="128" t="s">
        <v>57</v>
      </c>
      <c r="L16" s="128" t="s">
        <v>17</v>
      </c>
      <c r="M16" s="128"/>
      <c r="N16" s="128"/>
      <c r="O16" s="128"/>
      <c r="P16" s="128"/>
      <c r="Q16" s="128"/>
      <c r="R16" s="128" t="s">
        <v>18</v>
      </c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 t="s">
        <v>23</v>
      </c>
      <c r="AD16" s="128" t="s">
        <v>3</v>
      </c>
    </row>
    <row r="17" spans="2:32" ht="43.5" customHeight="1" x14ac:dyDescent="0.3"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 t="s">
        <v>77</v>
      </c>
      <c r="M17" s="128" t="s">
        <v>107</v>
      </c>
      <c r="N17" s="128" t="s">
        <v>79</v>
      </c>
      <c r="O17" s="128" t="s">
        <v>80</v>
      </c>
      <c r="P17" s="128" t="s">
        <v>26</v>
      </c>
      <c r="Q17" s="126" t="s">
        <v>27</v>
      </c>
      <c r="R17" s="128" t="s">
        <v>21</v>
      </c>
      <c r="S17" s="128"/>
      <c r="T17" s="128"/>
      <c r="U17" s="128" t="s">
        <v>2</v>
      </c>
      <c r="V17" s="128"/>
      <c r="W17" s="150" t="s">
        <v>58</v>
      </c>
      <c r="X17" s="151"/>
      <c r="Y17" s="151"/>
      <c r="Z17" s="152"/>
      <c r="AA17" s="126" t="s">
        <v>26</v>
      </c>
      <c r="AB17" s="126" t="s">
        <v>27</v>
      </c>
      <c r="AC17" s="128"/>
      <c r="AD17" s="128"/>
    </row>
    <row r="18" spans="2:32" ht="34.5" customHeight="1" x14ac:dyDescent="0.3">
      <c r="B18" s="128"/>
      <c r="C18" s="128"/>
      <c r="D18" s="126"/>
      <c r="E18" s="22" t="s">
        <v>12</v>
      </c>
      <c r="F18" s="22" t="s">
        <v>10</v>
      </c>
      <c r="G18" s="22" t="s">
        <v>11</v>
      </c>
      <c r="H18" s="22" t="s">
        <v>19</v>
      </c>
      <c r="I18" s="128"/>
      <c r="J18" s="128"/>
      <c r="K18" s="128"/>
      <c r="L18" s="128"/>
      <c r="M18" s="128"/>
      <c r="N18" s="128"/>
      <c r="O18" s="128"/>
      <c r="P18" s="128"/>
      <c r="Q18" s="146"/>
      <c r="R18" s="22" t="s">
        <v>5</v>
      </c>
      <c r="S18" s="22" t="s">
        <v>6</v>
      </c>
      <c r="T18" s="22" t="s">
        <v>7</v>
      </c>
      <c r="U18" s="22" t="s">
        <v>28</v>
      </c>
      <c r="V18" s="22" t="s">
        <v>29</v>
      </c>
      <c r="W18" s="68" t="s">
        <v>114</v>
      </c>
      <c r="X18" s="68" t="s">
        <v>115</v>
      </c>
      <c r="Y18" s="68" t="s">
        <v>116</v>
      </c>
      <c r="Z18" s="68" t="s">
        <v>117</v>
      </c>
      <c r="AA18" s="146"/>
      <c r="AB18" s="146"/>
      <c r="AC18" s="126"/>
      <c r="AD18" s="126"/>
    </row>
    <row r="19" spans="2:32" ht="121.8" customHeight="1" x14ac:dyDescent="0.3">
      <c r="B19" s="147"/>
      <c r="C19" s="110" t="s">
        <v>110</v>
      </c>
      <c r="D19" s="49" t="s">
        <v>134</v>
      </c>
      <c r="E19" s="35">
        <v>3</v>
      </c>
      <c r="F19" s="35">
        <v>30</v>
      </c>
      <c r="G19" s="35">
        <v>92</v>
      </c>
      <c r="H19" s="35">
        <v>521</v>
      </c>
      <c r="I19" s="153">
        <v>336475844</v>
      </c>
      <c r="J19" s="153">
        <v>0</v>
      </c>
      <c r="K19" s="99">
        <f>I19-J19</f>
        <v>336475844</v>
      </c>
      <c r="L19" s="100">
        <v>75000000</v>
      </c>
      <c r="M19" s="101">
        <v>0</v>
      </c>
      <c r="N19" s="102">
        <v>0</v>
      </c>
      <c r="O19" s="103">
        <v>0</v>
      </c>
      <c r="P19" s="103">
        <f t="shared" ref="P19:P22" si="0">(L19+M19+N19+O19)</f>
        <v>75000000</v>
      </c>
      <c r="Q19" s="35">
        <f>+P19/K19*100</f>
        <v>22.289861616336417</v>
      </c>
      <c r="R19" s="49" t="s">
        <v>135</v>
      </c>
      <c r="S19" s="56">
        <v>3800</v>
      </c>
      <c r="T19" s="32" t="s">
        <v>96</v>
      </c>
      <c r="U19" s="56">
        <v>3800</v>
      </c>
      <c r="V19" s="64">
        <v>3800</v>
      </c>
      <c r="W19" s="56">
        <v>800</v>
      </c>
      <c r="X19" s="65">
        <v>0</v>
      </c>
      <c r="Y19" s="122">
        <v>0</v>
      </c>
      <c r="Z19" s="36">
        <v>0</v>
      </c>
      <c r="AA19" s="34">
        <f>(W19+X19+Z19)</f>
        <v>800</v>
      </c>
      <c r="AB19" s="57">
        <f>+AA19/V19*100</f>
        <v>21.052631578947366</v>
      </c>
      <c r="AC19" s="148" t="s">
        <v>56</v>
      </c>
      <c r="AD19" s="66" t="s">
        <v>136</v>
      </c>
      <c r="AE19" s="1"/>
      <c r="AF19" s="1"/>
    </row>
    <row r="20" spans="2:32" ht="75.75" customHeight="1" x14ac:dyDescent="0.3">
      <c r="B20" s="147"/>
      <c r="C20" s="107" t="s">
        <v>109</v>
      </c>
      <c r="D20" s="49" t="s">
        <v>111</v>
      </c>
      <c r="E20" s="35">
        <v>3</v>
      </c>
      <c r="F20" s="35">
        <v>30</v>
      </c>
      <c r="G20" s="35">
        <v>92</v>
      </c>
      <c r="H20" s="35">
        <v>522</v>
      </c>
      <c r="I20" s="99">
        <v>635110300</v>
      </c>
      <c r="J20" s="154">
        <v>67231935</v>
      </c>
      <c r="K20" s="99">
        <f>I20+J20</f>
        <v>702342235</v>
      </c>
      <c r="L20" s="100">
        <v>0</v>
      </c>
      <c r="M20" s="101">
        <v>0</v>
      </c>
      <c r="N20" s="102">
        <v>0</v>
      </c>
      <c r="O20" s="103">
        <v>0</v>
      </c>
      <c r="P20" s="103">
        <f t="shared" si="0"/>
        <v>0</v>
      </c>
      <c r="Q20" s="35">
        <f t="shared" ref="Q20:Q22" si="1">+P20/K20*100</f>
        <v>0</v>
      </c>
      <c r="R20" s="49" t="s">
        <v>112</v>
      </c>
      <c r="S20" s="56">
        <v>5</v>
      </c>
      <c r="T20" s="32" t="s">
        <v>113</v>
      </c>
      <c r="U20" s="56">
        <v>5</v>
      </c>
      <c r="V20" s="64">
        <v>5</v>
      </c>
      <c r="W20" s="56">
        <v>0</v>
      </c>
      <c r="X20" s="65">
        <v>0</v>
      </c>
      <c r="Y20" s="122">
        <v>0</v>
      </c>
      <c r="Z20" s="36">
        <v>0</v>
      </c>
      <c r="AA20" s="34">
        <f>(W20+X20+Z20)</f>
        <v>0</v>
      </c>
      <c r="AB20" s="57">
        <f t="shared" ref="AB20:AB22" si="2">+AA20/V20*100</f>
        <v>0</v>
      </c>
      <c r="AC20" s="149"/>
      <c r="AD20" s="66"/>
      <c r="AE20" s="1"/>
      <c r="AF20" s="1"/>
    </row>
    <row r="21" spans="2:32" ht="75.75" customHeight="1" x14ac:dyDescent="0.3">
      <c r="B21" s="147"/>
      <c r="C21" s="110" t="s">
        <v>118</v>
      </c>
      <c r="D21" s="49" t="s">
        <v>119</v>
      </c>
      <c r="E21" s="35">
        <v>3</v>
      </c>
      <c r="F21" s="35">
        <v>30</v>
      </c>
      <c r="G21" s="35">
        <v>92</v>
      </c>
      <c r="H21" s="35">
        <v>534</v>
      </c>
      <c r="I21" s="99">
        <v>50000000</v>
      </c>
      <c r="J21" s="99">
        <v>0</v>
      </c>
      <c r="K21" s="99">
        <f t="shared" ref="K20:K22" si="3">I21-J21</f>
        <v>50000000</v>
      </c>
      <c r="L21" s="100">
        <v>0</v>
      </c>
      <c r="M21" s="101">
        <v>0</v>
      </c>
      <c r="N21" s="102">
        <v>0</v>
      </c>
      <c r="O21" s="103">
        <v>0</v>
      </c>
      <c r="P21" s="103"/>
      <c r="Q21" s="35">
        <v>0</v>
      </c>
      <c r="R21" s="49" t="s">
        <v>120</v>
      </c>
      <c r="S21" s="56">
        <v>2</v>
      </c>
      <c r="T21" s="32" t="s">
        <v>121</v>
      </c>
      <c r="U21" s="56">
        <v>2</v>
      </c>
      <c r="V21" s="64">
        <v>2</v>
      </c>
      <c r="W21" s="56">
        <v>0</v>
      </c>
      <c r="X21" s="65">
        <v>0</v>
      </c>
      <c r="Y21" s="122">
        <v>0</v>
      </c>
      <c r="Z21" s="36">
        <v>0</v>
      </c>
      <c r="AA21" s="34">
        <v>0</v>
      </c>
      <c r="AB21" s="57">
        <f t="shared" si="2"/>
        <v>0</v>
      </c>
      <c r="AC21" s="149"/>
      <c r="AD21" s="66"/>
      <c r="AE21" s="1"/>
      <c r="AF21" s="1"/>
    </row>
    <row r="22" spans="2:32" ht="75.75" customHeight="1" x14ac:dyDescent="0.3">
      <c r="B22" s="147"/>
      <c r="C22" s="110" t="s">
        <v>122</v>
      </c>
      <c r="D22" s="49" t="s">
        <v>123</v>
      </c>
      <c r="E22" s="35">
        <v>3</v>
      </c>
      <c r="F22" s="35">
        <v>30</v>
      </c>
      <c r="G22" s="35">
        <v>92</v>
      </c>
      <c r="H22" s="35">
        <v>541</v>
      </c>
      <c r="I22" s="99">
        <v>100000000</v>
      </c>
      <c r="J22" s="99">
        <v>0</v>
      </c>
      <c r="K22" s="99">
        <f t="shared" si="3"/>
        <v>100000000</v>
      </c>
      <c r="L22" s="100">
        <v>0</v>
      </c>
      <c r="M22" s="101">
        <v>0</v>
      </c>
      <c r="N22" s="102">
        <v>0</v>
      </c>
      <c r="O22" s="103">
        <v>0</v>
      </c>
      <c r="P22" s="103">
        <f t="shared" si="0"/>
        <v>0</v>
      </c>
      <c r="Q22" s="35">
        <f t="shared" si="1"/>
        <v>0</v>
      </c>
      <c r="R22" s="49" t="s">
        <v>70</v>
      </c>
      <c r="S22" s="56">
        <v>2</v>
      </c>
      <c r="T22" s="32" t="s">
        <v>54</v>
      </c>
      <c r="U22" s="56">
        <v>2</v>
      </c>
      <c r="V22" s="64">
        <v>2</v>
      </c>
      <c r="W22" s="56">
        <v>0</v>
      </c>
      <c r="X22" s="65">
        <v>0</v>
      </c>
      <c r="Y22" s="122">
        <v>0</v>
      </c>
      <c r="Z22" s="36">
        <v>0</v>
      </c>
      <c r="AA22" s="34">
        <f t="shared" ref="AA22" si="4">(W22+X22+Z22)</f>
        <v>0</v>
      </c>
      <c r="AB22" s="57">
        <f t="shared" si="2"/>
        <v>0</v>
      </c>
      <c r="AC22" s="149"/>
      <c r="AD22" s="66"/>
      <c r="AE22" s="1"/>
      <c r="AF22" s="1"/>
    </row>
    <row r="23" spans="2:32" ht="42" customHeight="1" x14ac:dyDescent="0.3">
      <c r="B23" s="147"/>
      <c r="C23" s="62" t="s">
        <v>55</v>
      </c>
      <c r="D23" s="14" t="s">
        <v>124</v>
      </c>
      <c r="E23" s="59"/>
      <c r="F23" s="60"/>
      <c r="G23" s="60"/>
      <c r="H23" s="61"/>
      <c r="I23" s="103">
        <f>SUM(I19:I22)</f>
        <v>1121586144</v>
      </c>
      <c r="J23" s="103">
        <f>SUM(J19:J22)</f>
        <v>67231935</v>
      </c>
      <c r="K23" s="99">
        <f>I23+J23</f>
        <v>1188818079</v>
      </c>
      <c r="L23" s="104">
        <f>SUM(L19:L22)</f>
        <v>75000000</v>
      </c>
      <c r="M23" s="102">
        <f>SUM(M19:M22)</f>
        <v>0</v>
      </c>
      <c r="N23" s="102">
        <f>SUM(N19:N22)</f>
        <v>0</v>
      </c>
      <c r="O23" s="102"/>
      <c r="P23" s="102">
        <f>SUM(P19:P22)</f>
        <v>75000000</v>
      </c>
      <c r="Q23" s="58">
        <v>0</v>
      </c>
      <c r="R23" s="63"/>
      <c r="S23" s="16"/>
      <c r="T23" s="19"/>
      <c r="U23" s="16"/>
      <c r="V23" s="16"/>
      <c r="W23" s="16"/>
      <c r="X23" s="16"/>
      <c r="Y23" s="16"/>
      <c r="Z23" s="15"/>
      <c r="AA23" s="15"/>
      <c r="AB23" s="15"/>
      <c r="AC23" s="85"/>
      <c r="AD23" s="40"/>
    </row>
    <row r="24" spans="2:32" ht="26.25" customHeight="1" x14ac:dyDescent="0.3">
      <c r="B24" s="2"/>
      <c r="C24" s="2"/>
      <c r="D24" s="12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3"/>
      <c r="W24" s="3"/>
      <c r="X24" s="3"/>
      <c r="Y24" s="3"/>
      <c r="Z24" s="140"/>
      <c r="AA24" s="140"/>
      <c r="AB24" s="140"/>
      <c r="AC24" s="140"/>
      <c r="AD24" s="2"/>
    </row>
    <row r="25" spans="2:32" ht="18" customHeight="1" x14ac:dyDescent="0.3">
      <c r="B25" s="2"/>
      <c r="C25" s="2"/>
      <c r="D25" s="12" t="s">
        <v>13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12"/>
      <c r="W25" s="12"/>
      <c r="X25" s="12"/>
      <c r="Y25" s="108"/>
      <c r="Z25" s="142" t="s">
        <v>14</v>
      </c>
      <c r="AA25" s="142"/>
      <c r="AB25" s="142"/>
      <c r="AC25" s="142"/>
      <c r="AD25" s="2"/>
    </row>
    <row r="26" spans="2:32" ht="27" customHeight="1" thickBot="1" x14ac:dyDescent="0.35">
      <c r="B26" s="2"/>
      <c r="C26" s="2"/>
      <c r="D26" s="12" t="s">
        <v>129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12"/>
      <c r="W26" s="12"/>
      <c r="X26" s="12"/>
      <c r="Y26" s="108"/>
      <c r="Z26" s="141" t="s">
        <v>129</v>
      </c>
      <c r="AA26" s="141"/>
      <c r="AB26" s="141"/>
      <c r="AC26" s="141"/>
      <c r="AD26" s="2"/>
    </row>
    <row r="27" spans="2:32" ht="24.75" customHeight="1" x14ac:dyDescent="0.3">
      <c r="B27" s="2"/>
      <c r="C27" s="2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3"/>
      <c r="W27" s="3"/>
      <c r="X27" s="3"/>
      <c r="Y27" s="3"/>
      <c r="Z27" s="3"/>
      <c r="AA27" s="3"/>
      <c r="AB27" s="3"/>
      <c r="AC27" s="3"/>
      <c r="AD27" s="2"/>
    </row>
  </sheetData>
  <mergeCells count="36">
    <mergeCell ref="B19:B23"/>
    <mergeCell ref="Z25:AC25"/>
    <mergeCell ref="Z26:AC26"/>
    <mergeCell ref="Z24:AC24"/>
    <mergeCell ref="J16:J18"/>
    <mergeCell ref="AC19:AC22"/>
    <mergeCell ref="W17:Z17"/>
    <mergeCell ref="AA17:AA18"/>
    <mergeCell ref="AB17:AB18"/>
    <mergeCell ref="O17:O18"/>
    <mergeCell ref="B5:AD5"/>
    <mergeCell ref="B6:AD6"/>
    <mergeCell ref="B9:AF9"/>
    <mergeCell ref="B10:AF10"/>
    <mergeCell ref="B16:B18"/>
    <mergeCell ref="C16:C18"/>
    <mergeCell ref="D16:D18"/>
    <mergeCell ref="E16:H17"/>
    <mergeCell ref="I16:I18"/>
    <mergeCell ref="AC16:AC18"/>
    <mergeCell ref="U17:V17"/>
    <mergeCell ref="Q17:Q18"/>
    <mergeCell ref="R17:T17"/>
    <mergeCell ref="L16:Q16"/>
    <mergeCell ref="R16:AB16"/>
    <mergeCell ref="K16:K18"/>
    <mergeCell ref="AD16:AD18"/>
    <mergeCell ref="L17:L18"/>
    <mergeCell ref="M17:M18"/>
    <mergeCell ref="N17:N18"/>
    <mergeCell ref="P17:P18"/>
    <mergeCell ref="C11:AD11"/>
    <mergeCell ref="C12:AD12"/>
    <mergeCell ref="C13:AD13"/>
    <mergeCell ref="C14:AD14"/>
    <mergeCell ref="C15:AD15"/>
  </mergeCells>
  <printOptions horizontalCentered="1"/>
  <pageMargins left="0.98425196850393704" right="0" top="0" bottom="0" header="0.31496062992125984" footer="0.31496062992125984"/>
  <pageSetup paperSize="5" scale="37" fitToWidth="0" orientation="landscape" r:id="rId1"/>
  <rowBreaks count="1" manualBreakCount="1">
    <brk id="18" min="1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Royalties</vt:lpstr>
      <vt:lpstr>Fonae</vt:lpstr>
      <vt:lpstr>Fonae!Área_de_impresión</vt:lpstr>
      <vt:lpstr>Royalties!Área_de_impresión</vt:lpstr>
      <vt:lpstr>Fonae!Títulos_a_imprimir</vt:lpstr>
      <vt:lpstr>Royalties!Títulos_a_imprimir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</dc:creator>
  <cp:lastModifiedBy>HP User</cp:lastModifiedBy>
  <cp:lastPrinted>2018-01-23T11:27:23Z</cp:lastPrinted>
  <dcterms:created xsi:type="dcterms:W3CDTF">2013-09-11T12:20:58Z</dcterms:created>
  <dcterms:modified xsi:type="dcterms:W3CDTF">2026-04-17T21:16:29Z</dcterms:modified>
</cp:coreProperties>
</file>